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29B36A2C-7AD5-4FC9-92E4-73E6F576DD90}" xr6:coauthVersionLast="37" xr6:coauthVersionMax="37" xr10:uidLastSave="{00000000-0000-0000-0000-000000000000}"/>
  <bookViews>
    <workbookView xWindow="0" yWindow="0" windowWidth="28770" windowHeight="12195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7" l="1"/>
  <c r="E20" i="7" s="1"/>
  <c r="E16" i="7"/>
  <c r="G24" i="3"/>
  <c r="H10" i="3"/>
  <c r="G10" i="3"/>
  <c r="F24" i="3"/>
  <c r="F10" i="3"/>
  <c r="E32" i="3"/>
  <c r="E24" i="3"/>
  <c r="E10" i="3"/>
  <c r="J11" i="1"/>
  <c r="I11" i="1"/>
  <c r="H11" i="1"/>
  <c r="G11" i="1"/>
  <c r="F11" i="1"/>
  <c r="I6" i="7"/>
  <c r="H6" i="7"/>
  <c r="G6" i="7"/>
  <c r="I24" i="3" l="1"/>
  <c r="H24" i="3"/>
  <c r="I10" i="3"/>
  <c r="G8" i="1" l="1"/>
  <c r="G14" i="1" s="1"/>
  <c r="F8" i="1"/>
  <c r="F14" i="1" s="1"/>
</calcChain>
</file>

<file path=xl/sharedStrings.xml><?xml version="1.0" encoding="utf-8"?>
<sst xmlns="http://schemas.openxmlformats.org/spreadsheetml/2006/main" count="164" uniqueCount="104">
  <si>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</si>
  <si>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</si>
  <si>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</si>
  <si>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</si>
  <si>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</si>
  <si>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</si>
  <si>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</si>
  <si>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</si>
  <si>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</si>
  <si>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</si>
  <si>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</si>
  <si>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</si>
  <si>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</si>
  <si>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</si>
  <si>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</si>
  <si>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</si>
  <si>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</si>
  <si>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</si>
  <si>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</si>
  <si>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</si>
  <si>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</si>
  <si>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</si>
  <si>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</si>
  <si>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</si>
  <si>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</si>
  <si>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</si>
  <si>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</si>
  <si>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</si>
  <si>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</si>
  <si>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</si>
  <si>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</si>
  <si>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</si>
  <si>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</si>
  <si>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</si>
  <si>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</si>
  <si>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</si>
  <si>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</si>
  <si>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</si>
  <si>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</si>
  <si>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</si>
  <si>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</si>
  <si>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</si>
  <si>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</si>
  <si>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</si>
  <si>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</si>
  <si>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</si>
  <si>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Projekcija 
za 2024.</t>
  </si>
  <si>
    <t>Projekcija 
za 2025.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</si>
  <si>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</si>
  <si>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</si>
  <si>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</si>
  <si>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</si>
  <si>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</si>
  <si>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</si>
  <si>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</si>
  <si>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</si>
  <si>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</si>
  <si>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Aktivnost A2204-01</t>
  </si>
  <si>
    <t>DJELATNOST SREDNJIH ŠKOLA</t>
  </si>
  <si>
    <t>F.P. I DOD. UDIO U POR. NA DOHODAK</t>
  </si>
  <si>
    <t>Izvor financiranja 451</t>
  </si>
  <si>
    <t>Aktivnost A2204-07</t>
  </si>
  <si>
    <t>ADMINISTRACIJA I UPRAVLJANJE</t>
  </si>
  <si>
    <t>MZO - Plaće SŠ</t>
  </si>
  <si>
    <t>Izvor financiranja 51036</t>
  </si>
  <si>
    <t>PROGRAM 2204</t>
  </si>
  <si>
    <t>SREDNJE ŠKOLSTVO - STANDARD</t>
  </si>
  <si>
    <t>SREDNJE ŠKOLSTVO - IZNAD STANDARDA</t>
  </si>
  <si>
    <t>PROGRAM 2205</t>
  </si>
  <si>
    <t>Aktivnost A2205-12</t>
  </si>
  <si>
    <t>PODIZANJE KVALITETE I STANDARDA U ŠKOLSTVU</t>
  </si>
  <si>
    <t>Prihodi od upravnih i administrativnih pristojbi,pristojbi po posebnim propisima i naknada</t>
  </si>
  <si>
    <t>Prihodi od prodaje proizvoda i robe te pruženih usluga i prihodi od donacija</t>
  </si>
  <si>
    <t>Rezultat poslovanja</t>
  </si>
  <si>
    <t>Izvor financiranja 51</t>
  </si>
  <si>
    <t>Državni proračun</t>
  </si>
  <si>
    <t>Izvor financiranja 42035</t>
  </si>
  <si>
    <t>Višak/manjak prihoda</t>
  </si>
  <si>
    <t>Aktivnost T2204-04</t>
  </si>
  <si>
    <t>Hitne intervencije u srednjim školama</t>
  </si>
  <si>
    <t>Ostali rashodi</t>
  </si>
  <si>
    <t>Izvor financiranja 31</t>
  </si>
  <si>
    <t>Vlastiti prihodi- korisnici</t>
  </si>
  <si>
    <t>Izvor financiranja 53</t>
  </si>
  <si>
    <t>Proračun JLS</t>
  </si>
  <si>
    <t>Izvor financiranja 61</t>
  </si>
  <si>
    <t>Tekuće donacije</t>
  </si>
  <si>
    <t>09 Obrazovanje</t>
  </si>
  <si>
    <t>092 Srednjoškolsko obrazovanje</t>
  </si>
  <si>
    <t>0922 Više srednjoškolsko obrazovanje</t>
  </si>
  <si>
    <t>FINANCIJSKI PLAN PRORAČUNSKOG KORISNIKA JEDINICE LOKALNE I PODRUČNE (REGIONALNE) SAMOUPRAVE 
ZA 2024. I PROJEKCIJA ZA 2025. I 2026. GODINU</t>
  </si>
  <si>
    <t>Izvršenje 2022.**</t>
  </si>
  <si>
    <t>Plan 2023.**</t>
  </si>
  <si>
    <t>Plan za 2024.</t>
  </si>
  <si>
    <t>Projekcija 
za 2026.</t>
  </si>
  <si>
    <t>Projekcija     
za 2025.</t>
  </si>
  <si>
    <t>EUR</t>
  </si>
  <si>
    <t>Izvršenje 2022.</t>
  </si>
  <si>
    <t>Plan 2023.</t>
  </si>
  <si>
    <t>Izvršenje 2022.kn</t>
  </si>
  <si>
    <t>Projekcija
za 2025.</t>
  </si>
  <si>
    <t>Projekcija
za 2026.</t>
  </si>
  <si>
    <t xml:space="preserve">Izvršenje 2022. </t>
  </si>
  <si>
    <t xml:space="preserve">Plan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</si>
</sst>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4" fontId="0" fillId="0" borderId="0" xfId="1" applyFont="1"/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justify" wrapText="1" shrinkToFit="1"/>
    </xf>
    <xf numFmtId="0" fontId="0" fillId="0" borderId="2" xfId="0" applyBorder="1" applyAlignment="1">
      <alignment horizontal="left" vertical="justify" wrapText="1" shrinkToFit="1"/>
    </xf>
    <xf numFmtId="0" fontId="0" fillId="0" borderId="4" xfId="0" applyBorder="1" applyAlignment="1">
      <alignment horizontal="left" vertical="justify" wrapText="1" shrinkToFi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workbookViewId="0">
      <selection activeCell="F14" sqref="F14"/>
    </sheetView>
  </sheetViews>
  <sheetFormatPr defaultRowHeight="15" x14ac:dyDescent="0.25"/>
  <cols>
    <col min="5" max="6" width="25.28515625" customWidth="1"/>
    <col min="7" max="7" width="28.5703125" customWidth="1"/>
    <col min="8" max="10" width="25.28515625" customWidth="1"/>
  </cols>
  <sheetData>
    <row r="1" spans="1:10" ht="42" customHeight="1" x14ac:dyDescent="0.25">
      <c r="A1" s="98" t="s">
        <v>90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98" t="s">
        <v>34</v>
      </c>
      <c r="B3" s="98"/>
      <c r="C3" s="98"/>
      <c r="D3" s="98"/>
      <c r="E3" s="98"/>
      <c r="F3" s="98"/>
      <c r="G3" s="98"/>
      <c r="H3" s="98"/>
      <c r="I3" s="115"/>
      <c r="J3" s="115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98" t="s">
        <v>42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7" t="s">
        <v>96</v>
      </c>
    </row>
    <row r="7" spans="1:10" ht="25.5" x14ac:dyDescent="0.25">
      <c r="A7" s="36"/>
      <c r="B7" s="37"/>
      <c r="C7" s="37"/>
      <c r="D7" s="38"/>
      <c r="E7" s="39"/>
      <c r="F7" s="4" t="s">
        <v>91</v>
      </c>
      <c r="G7" s="4" t="s">
        <v>92</v>
      </c>
      <c r="H7" s="4" t="s">
        <v>93</v>
      </c>
      <c r="I7" s="4" t="s">
        <v>95</v>
      </c>
      <c r="J7" s="4" t="s">
        <v>94</v>
      </c>
    </row>
    <row r="8" spans="1:10" x14ac:dyDescent="0.25">
      <c r="A8" s="116" t="s">
        <v>0</v>
      </c>
      <c r="B8" s="112"/>
      <c r="C8" s="112"/>
      <c r="D8" s="112"/>
      <c r="E8" s="117"/>
      <c r="F8" s="57">
        <f>F9</f>
        <v>537731</v>
      </c>
      <c r="G8" s="57">
        <f>G9</f>
        <v>609547.64</v>
      </c>
      <c r="H8" s="40">
        <v>0</v>
      </c>
      <c r="I8" s="40">
        <v>0</v>
      </c>
      <c r="J8" s="40">
        <v>0</v>
      </c>
    </row>
    <row r="9" spans="1:10" x14ac:dyDescent="0.25">
      <c r="A9" s="108" t="s">
        <v>1</v>
      </c>
      <c r="B9" s="101"/>
      <c r="C9" s="101"/>
      <c r="D9" s="101"/>
      <c r="E9" s="114"/>
      <c r="F9" s="55">
        <v>537731</v>
      </c>
      <c r="G9" s="55">
        <v>609547.64</v>
      </c>
      <c r="H9" s="55">
        <v>614974.31999999995</v>
      </c>
      <c r="I9" s="55">
        <v>630870.38</v>
      </c>
      <c r="J9" s="55">
        <v>644918.18000000005</v>
      </c>
    </row>
    <row r="10" spans="1:10" x14ac:dyDescent="0.25">
      <c r="A10" s="118" t="s">
        <v>2</v>
      </c>
      <c r="B10" s="114"/>
      <c r="C10" s="114"/>
      <c r="D10" s="114"/>
      <c r="E10" s="114"/>
      <c r="F10" s="41"/>
      <c r="G10" s="41"/>
      <c r="H10" s="41"/>
      <c r="I10" s="41"/>
      <c r="J10" s="41"/>
    </row>
    <row r="11" spans="1:10" x14ac:dyDescent="0.25">
      <c r="A11" s="48" t="s">
        <v>3</v>
      </c>
      <c r="B11" s="49"/>
      <c r="C11" s="49"/>
      <c r="D11" s="49"/>
      <c r="E11" s="49"/>
      <c r="F11" s="57">
        <f>F12+F13</f>
        <v>537473.06000000006</v>
      </c>
      <c r="G11" s="57">
        <f>G12+G13</f>
        <v>614600.43999999994</v>
      </c>
      <c r="H11" s="57">
        <f>H12+H13</f>
        <v>614974.31999999995</v>
      </c>
      <c r="I11" s="57">
        <f>I12+I13</f>
        <v>630870.38</v>
      </c>
      <c r="J11" s="57">
        <f>J12+J13</f>
        <v>644918.17999999993</v>
      </c>
    </row>
    <row r="12" spans="1:10" x14ac:dyDescent="0.25">
      <c r="A12" s="100" t="s">
        <v>4</v>
      </c>
      <c r="B12" s="101"/>
      <c r="C12" s="101"/>
      <c r="D12" s="101"/>
      <c r="E12" s="101"/>
      <c r="F12" s="55">
        <v>535724.92000000004</v>
      </c>
      <c r="G12" s="55">
        <v>604240.99</v>
      </c>
      <c r="H12" s="55">
        <v>608274.31999999995</v>
      </c>
      <c r="I12" s="55">
        <v>623782.88</v>
      </c>
      <c r="J12" s="58">
        <v>637740.99</v>
      </c>
    </row>
    <row r="13" spans="1:10" x14ac:dyDescent="0.25">
      <c r="A13" s="113" t="s">
        <v>5</v>
      </c>
      <c r="B13" s="114"/>
      <c r="C13" s="114"/>
      <c r="D13" s="114"/>
      <c r="E13" s="114"/>
      <c r="F13" s="56">
        <v>1748.14</v>
      </c>
      <c r="G13" s="56">
        <v>10359.450000000001</v>
      </c>
      <c r="H13" s="56">
        <v>6700</v>
      </c>
      <c r="I13" s="56">
        <v>7087.5</v>
      </c>
      <c r="J13" s="58">
        <v>7177.19</v>
      </c>
    </row>
    <row r="14" spans="1:10" x14ac:dyDescent="0.25">
      <c r="A14" s="111" t="s">
        <v>6</v>
      </c>
      <c r="B14" s="112"/>
      <c r="C14" s="112"/>
      <c r="D14" s="112"/>
      <c r="E14" s="112"/>
      <c r="F14" s="57">
        <f>F8-F11</f>
        <v>257.93999999994412</v>
      </c>
      <c r="G14" s="57">
        <f>G8-G11</f>
        <v>-5052.7999999999302</v>
      </c>
      <c r="H14" s="43">
        <v>0</v>
      </c>
      <c r="I14" s="43">
        <v>0</v>
      </c>
      <c r="J14" s="43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98" t="s">
        <v>43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8" x14ac:dyDescent="0.25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 x14ac:dyDescent="0.25">
      <c r="A18" s="36"/>
      <c r="B18" s="37"/>
      <c r="C18" s="37"/>
      <c r="D18" s="38"/>
      <c r="E18" s="39"/>
      <c r="F18" s="4" t="s">
        <v>97</v>
      </c>
      <c r="G18" s="4" t="s">
        <v>98</v>
      </c>
      <c r="H18" s="4" t="s">
        <v>93</v>
      </c>
      <c r="I18" s="4" t="s">
        <v>47</v>
      </c>
      <c r="J18" s="4" t="s">
        <v>94</v>
      </c>
    </row>
    <row r="19" spans="1:10" ht="15.75" customHeight="1" x14ac:dyDescent="0.25">
      <c r="A19" s="108" t="s">
        <v>8</v>
      </c>
      <c r="B19" s="109"/>
      <c r="C19" s="109"/>
      <c r="D19" s="109"/>
      <c r="E19" s="110"/>
      <c r="F19" s="42"/>
      <c r="G19" s="42"/>
      <c r="H19" s="42"/>
      <c r="I19" s="42"/>
      <c r="J19" s="42"/>
    </row>
    <row r="20" spans="1:10" x14ac:dyDescent="0.25">
      <c r="A20" s="108" t="s">
        <v>9</v>
      </c>
      <c r="B20" s="101"/>
      <c r="C20" s="101"/>
      <c r="D20" s="101"/>
      <c r="E20" s="101"/>
      <c r="F20" s="42"/>
      <c r="G20" s="42"/>
      <c r="H20" s="42"/>
      <c r="I20" s="42"/>
      <c r="J20" s="42"/>
    </row>
    <row r="21" spans="1:10" x14ac:dyDescent="0.25">
      <c r="A21" s="111" t="s">
        <v>10</v>
      </c>
      <c r="B21" s="112"/>
      <c r="C21" s="112"/>
      <c r="D21" s="112"/>
      <c r="E21" s="112"/>
      <c r="F21" s="40">
        <v>0</v>
      </c>
      <c r="G21" s="40">
        <v>0</v>
      </c>
      <c r="H21" s="40">
        <v>0</v>
      </c>
      <c r="I21" s="40">
        <v>0</v>
      </c>
      <c r="J21" s="40">
        <v>0</v>
      </c>
    </row>
    <row r="22" spans="1:10" ht="18" x14ac:dyDescent="0.25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25">
      <c r="A23" s="98" t="s">
        <v>55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8" x14ac:dyDescent="0.25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 x14ac:dyDescent="0.25">
      <c r="A25" s="36"/>
      <c r="B25" s="37"/>
      <c r="C25" s="37"/>
      <c r="D25" s="38"/>
      <c r="E25" s="39"/>
      <c r="F25" s="4" t="s">
        <v>97</v>
      </c>
      <c r="G25" s="4" t="s">
        <v>98</v>
      </c>
      <c r="H25" s="4" t="s">
        <v>93</v>
      </c>
      <c r="I25" s="4" t="s">
        <v>47</v>
      </c>
      <c r="J25" s="4" t="s">
        <v>94</v>
      </c>
    </row>
    <row r="26" spans="1:10" x14ac:dyDescent="0.25">
      <c r="A26" s="102" t="s">
        <v>44</v>
      </c>
      <c r="B26" s="103"/>
      <c r="C26" s="103"/>
      <c r="D26" s="103"/>
      <c r="E26" s="104"/>
      <c r="F26" s="75">
        <v>3574.35</v>
      </c>
      <c r="G26" s="75">
        <v>5052.8</v>
      </c>
      <c r="H26" s="44"/>
      <c r="I26" s="44"/>
      <c r="J26" s="45"/>
    </row>
    <row r="27" spans="1:10" ht="30" customHeight="1" x14ac:dyDescent="0.25">
      <c r="A27" s="105" t="s">
        <v>7</v>
      </c>
      <c r="B27" s="106"/>
      <c r="C27" s="106"/>
      <c r="D27" s="106"/>
      <c r="E27" s="107"/>
      <c r="F27" s="76">
        <v>5052.8100000000004</v>
      </c>
      <c r="G27" s="76">
        <v>5052.8</v>
      </c>
      <c r="H27" s="46"/>
      <c r="I27" s="46"/>
      <c r="J27" s="43"/>
    </row>
    <row r="30" spans="1:10" x14ac:dyDescent="0.25">
      <c r="A30" s="100" t="s">
        <v>11</v>
      </c>
      <c r="B30" s="101"/>
      <c r="C30" s="101"/>
      <c r="D30" s="101"/>
      <c r="E30" s="101"/>
      <c r="F30" s="56">
        <v>5052.8100000000004</v>
      </c>
      <c r="G30" s="42">
        <v>0</v>
      </c>
      <c r="H30" s="42">
        <v>0</v>
      </c>
      <c r="I30" s="42">
        <v>0</v>
      </c>
      <c r="J30" s="42">
        <v>0</v>
      </c>
    </row>
    <row r="31" spans="1:10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8.25" customHeight="1" x14ac:dyDescent="0.25"/>
    <row r="34" spans="1:10" x14ac:dyDescent="0.25">
      <c r="A34" s="96"/>
      <c r="B34" s="97"/>
      <c r="C34" s="97"/>
      <c r="D34" s="97"/>
      <c r="E34" s="97"/>
      <c r="F34" s="97"/>
      <c r="G34" s="97"/>
      <c r="H34" s="97"/>
      <c r="I34" s="97"/>
      <c r="J34" s="97"/>
    </row>
    <row r="35" spans="1:10" ht="8.25" customHeight="1" x14ac:dyDescent="0.25"/>
    <row r="36" spans="1:10" ht="29.25" customHeight="1" x14ac:dyDescent="0.25">
      <c r="A36" s="96"/>
      <c r="B36" s="97"/>
      <c r="C36" s="97"/>
      <c r="D36" s="97"/>
      <c r="E36" s="97"/>
      <c r="F36" s="97"/>
      <c r="G36" s="97"/>
      <c r="H36" s="97"/>
      <c r="I36" s="97"/>
      <c r="J36" s="97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topLeftCell="A19" workbookViewId="0">
      <selection activeCell="M30" sqref="M3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98" t="s">
        <v>90</v>
      </c>
      <c r="B1" s="98"/>
      <c r="C1" s="98"/>
      <c r="D1" s="98"/>
      <c r="E1" s="98"/>
      <c r="F1" s="98"/>
      <c r="G1" s="98"/>
      <c r="H1" s="98"/>
      <c r="I1" s="98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98" t="s">
        <v>34</v>
      </c>
      <c r="B3" s="98"/>
      <c r="C3" s="98"/>
      <c r="D3" s="98"/>
      <c r="E3" s="98"/>
      <c r="F3" s="98"/>
      <c r="G3" s="98"/>
      <c r="H3" s="115"/>
      <c r="I3" s="115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98" t="s">
        <v>15</v>
      </c>
      <c r="B5" s="99"/>
      <c r="C5" s="99"/>
      <c r="D5" s="99"/>
      <c r="E5" s="99"/>
      <c r="F5" s="99"/>
      <c r="G5" s="99"/>
      <c r="H5" s="99"/>
      <c r="I5" s="99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98" t="s">
        <v>1</v>
      </c>
      <c r="B7" s="119"/>
      <c r="C7" s="119"/>
      <c r="D7" s="119"/>
      <c r="E7" s="119"/>
      <c r="F7" s="119"/>
      <c r="G7" s="119"/>
      <c r="H7" s="119"/>
      <c r="I7" s="119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97</v>
      </c>
      <c r="F9" s="26" t="s">
        <v>98</v>
      </c>
      <c r="G9" s="26" t="s">
        <v>93</v>
      </c>
      <c r="H9" s="26" t="s">
        <v>47</v>
      </c>
      <c r="I9" s="26" t="s">
        <v>94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77">
        <f>E11+E13+E14+E15</f>
        <v>537731</v>
      </c>
      <c r="F10" s="77">
        <f>F11+F13+F15+F14</f>
        <v>609547.64</v>
      </c>
      <c r="G10" s="77">
        <f>G11+G13+G15+G14+G18</f>
        <v>614974.32000000007</v>
      </c>
      <c r="H10" s="77">
        <f>H11+H13+H15+H14+H18</f>
        <v>630870.38</v>
      </c>
      <c r="I10" s="77">
        <f>I11+I13+I15+I14+I18</f>
        <v>644918.17999999993</v>
      </c>
    </row>
    <row r="11" spans="1:9" ht="38.25" x14ac:dyDescent="0.25">
      <c r="A11" s="13"/>
      <c r="B11" s="18">
        <v>63</v>
      </c>
      <c r="C11" s="18"/>
      <c r="D11" s="18" t="s">
        <v>48</v>
      </c>
      <c r="E11" s="77">
        <v>428486.2</v>
      </c>
      <c r="F11" s="78">
        <v>475518.63</v>
      </c>
      <c r="G11" s="78">
        <v>479310.89</v>
      </c>
      <c r="H11" s="78">
        <v>491293.66</v>
      </c>
      <c r="I11" s="78">
        <v>503576.01</v>
      </c>
    </row>
    <row r="12" spans="1:9" x14ac:dyDescent="0.25">
      <c r="A12" s="14"/>
      <c r="B12" s="14"/>
      <c r="C12" s="15">
        <v>52</v>
      </c>
      <c r="D12" s="15" t="s">
        <v>51</v>
      </c>
      <c r="E12" s="10"/>
      <c r="F12" s="11"/>
      <c r="G12" s="11"/>
      <c r="H12" s="11"/>
      <c r="I12" s="11"/>
    </row>
    <row r="13" spans="1:9" ht="63.75" x14ac:dyDescent="0.25">
      <c r="A13" s="14"/>
      <c r="B13" s="14">
        <v>65</v>
      </c>
      <c r="C13" s="15"/>
      <c r="D13" s="20" t="s">
        <v>71</v>
      </c>
      <c r="E13" s="77">
        <v>86.4</v>
      </c>
      <c r="F13" s="11"/>
      <c r="G13" s="11"/>
      <c r="H13" s="11"/>
      <c r="I13" s="11"/>
    </row>
    <row r="14" spans="1:9" ht="38.25" x14ac:dyDescent="0.25">
      <c r="A14" s="14"/>
      <c r="B14" s="14">
        <v>66</v>
      </c>
      <c r="C14" s="15"/>
      <c r="D14" s="20" t="s">
        <v>72</v>
      </c>
      <c r="E14" s="77">
        <v>2351.85</v>
      </c>
      <c r="F14" s="78">
        <v>3800</v>
      </c>
      <c r="G14" s="78">
        <v>3800</v>
      </c>
      <c r="H14" s="78">
        <v>3807.5</v>
      </c>
      <c r="I14" s="78">
        <v>3815.19</v>
      </c>
    </row>
    <row r="15" spans="1:9" ht="38.25" x14ac:dyDescent="0.25">
      <c r="A15" s="14"/>
      <c r="B15" s="14">
        <v>67</v>
      </c>
      <c r="C15" s="15"/>
      <c r="D15" s="18" t="s">
        <v>50</v>
      </c>
      <c r="E15" s="77">
        <v>106806.55</v>
      </c>
      <c r="F15" s="78">
        <v>130229.01</v>
      </c>
      <c r="G15" s="78">
        <v>131863.43</v>
      </c>
      <c r="H15" s="78">
        <v>135769.22</v>
      </c>
      <c r="I15" s="78">
        <v>137526.98000000001</v>
      </c>
    </row>
    <row r="16" spans="1:9" ht="25.5" x14ac:dyDescent="0.25">
      <c r="A16" s="14"/>
      <c r="B16" s="14"/>
      <c r="C16" s="15">
        <v>43</v>
      </c>
      <c r="D16" s="20" t="s">
        <v>52</v>
      </c>
      <c r="E16" s="10"/>
      <c r="F16" s="11"/>
      <c r="G16" s="11"/>
      <c r="H16" s="11"/>
      <c r="I16" s="11"/>
    </row>
    <row r="17" spans="1:9" ht="25.5" x14ac:dyDescent="0.25">
      <c r="A17" s="16">
        <v>9</v>
      </c>
      <c r="B17" s="17"/>
      <c r="C17" s="17"/>
      <c r="D17" s="31" t="s">
        <v>21</v>
      </c>
      <c r="E17" s="10"/>
      <c r="F17" s="11"/>
      <c r="G17" s="11"/>
      <c r="H17" s="11"/>
      <c r="I17" s="11"/>
    </row>
    <row r="18" spans="1:9" x14ac:dyDescent="0.25">
      <c r="A18" s="18"/>
      <c r="B18" s="18">
        <v>92</v>
      </c>
      <c r="C18" s="18"/>
      <c r="D18" s="32" t="s">
        <v>73</v>
      </c>
      <c r="E18" s="77">
        <v>5052.8</v>
      </c>
      <c r="F18" s="78">
        <v>5052.8</v>
      </c>
      <c r="G18" s="11"/>
      <c r="H18" s="11"/>
      <c r="I18" s="12"/>
    </row>
    <row r="19" spans="1:9" x14ac:dyDescent="0.25">
      <c r="A19" s="18"/>
      <c r="B19" s="18"/>
      <c r="C19" s="15">
        <v>11</v>
      </c>
      <c r="D19" s="15" t="s">
        <v>20</v>
      </c>
      <c r="E19" s="10"/>
      <c r="F19" s="11"/>
      <c r="G19" s="11"/>
      <c r="H19" s="11"/>
      <c r="I19" s="12"/>
    </row>
    <row r="21" spans="1:9" ht="15.75" x14ac:dyDescent="0.25">
      <c r="A21" s="98" t="s">
        <v>22</v>
      </c>
      <c r="B21" s="119"/>
      <c r="C21" s="119"/>
      <c r="D21" s="119"/>
      <c r="E21" s="119"/>
      <c r="F21" s="119"/>
      <c r="G21" s="119"/>
      <c r="H21" s="119"/>
      <c r="I21" s="119"/>
    </row>
    <row r="22" spans="1:9" ht="18" x14ac:dyDescent="0.25">
      <c r="A22" s="5"/>
      <c r="B22" s="5"/>
      <c r="C22" s="5"/>
      <c r="D22" s="5"/>
      <c r="E22" s="5"/>
      <c r="F22" s="5"/>
      <c r="G22" s="5"/>
      <c r="H22" s="6"/>
      <c r="I22" s="6"/>
    </row>
    <row r="23" spans="1:9" ht="25.5" x14ac:dyDescent="0.25">
      <c r="A23" s="26" t="s">
        <v>16</v>
      </c>
      <c r="B23" s="25" t="s">
        <v>17</v>
      </c>
      <c r="C23" s="25" t="s">
        <v>18</v>
      </c>
      <c r="D23" s="25" t="s">
        <v>23</v>
      </c>
      <c r="E23" s="25" t="s">
        <v>97</v>
      </c>
      <c r="F23" s="26" t="s">
        <v>98</v>
      </c>
      <c r="G23" s="26" t="s">
        <v>93</v>
      </c>
      <c r="H23" s="26" t="s">
        <v>47</v>
      </c>
      <c r="I23" s="26" t="s">
        <v>94</v>
      </c>
    </row>
    <row r="24" spans="1:9" ht="15.75" customHeight="1" x14ac:dyDescent="0.25">
      <c r="A24" s="13">
        <v>3</v>
      </c>
      <c r="B24" s="13"/>
      <c r="C24" s="13"/>
      <c r="D24" s="13" t="s">
        <v>24</v>
      </c>
      <c r="E24" s="77">
        <f>E25+E27+E29</f>
        <v>535724.93000000005</v>
      </c>
      <c r="F24" s="77">
        <f>F25+F27+F29</f>
        <v>604240.98999999987</v>
      </c>
      <c r="G24" s="77">
        <f>G25+G27+G29</f>
        <v>608274.32000000007</v>
      </c>
      <c r="H24" s="77">
        <f>H25+H27</f>
        <v>623782.88</v>
      </c>
      <c r="I24" s="77">
        <f>I25+I27</f>
        <v>637740.99</v>
      </c>
    </row>
    <row r="25" spans="1:9" ht="15.75" customHeight="1" x14ac:dyDescent="0.25">
      <c r="A25" s="13"/>
      <c r="B25" s="18">
        <v>31</v>
      </c>
      <c r="C25" s="18"/>
      <c r="D25" s="18" t="s">
        <v>25</v>
      </c>
      <c r="E25" s="77">
        <v>423777.68</v>
      </c>
      <c r="F25" s="78">
        <v>468956.47</v>
      </c>
      <c r="G25" s="78">
        <v>473000</v>
      </c>
      <c r="H25" s="78">
        <v>484825</v>
      </c>
      <c r="I25" s="78">
        <v>496945.63</v>
      </c>
    </row>
    <row r="26" spans="1:9" x14ac:dyDescent="0.25">
      <c r="A26" s="14"/>
      <c r="B26" s="14"/>
      <c r="C26" s="15">
        <v>11</v>
      </c>
      <c r="D26" s="15" t="s">
        <v>20</v>
      </c>
      <c r="E26" s="10"/>
      <c r="F26" s="11"/>
      <c r="G26" s="11"/>
      <c r="H26" s="11"/>
      <c r="I26" s="11"/>
    </row>
    <row r="27" spans="1:9" x14ac:dyDescent="0.25">
      <c r="A27" s="14"/>
      <c r="B27" s="14">
        <v>32</v>
      </c>
      <c r="C27" s="15"/>
      <c r="D27" s="14" t="s">
        <v>37</v>
      </c>
      <c r="E27" s="77">
        <v>110726.73</v>
      </c>
      <c r="F27" s="78">
        <v>135181.94</v>
      </c>
      <c r="G27" s="78">
        <v>134974.32</v>
      </c>
      <c r="H27" s="78">
        <v>138957.88</v>
      </c>
      <c r="I27" s="78">
        <v>140795.35999999999</v>
      </c>
    </row>
    <row r="28" spans="1:9" x14ac:dyDescent="0.25">
      <c r="A28" s="14"/>
      <c r="B28" s="14"/>
      <c r="C28" s="15">
        <v>11</v>
      </c>
      <c r="D28" s="15" t="s">
        <v>20</v>
      </c>
      <c r="E28" s="10"/>
      <c r="F28" s="11"/>
      <c r="G28" s="11"/>
      <c r="H28" s="11"/>
      <c r="I28" s="11"/>
    </row>
    <row r="29" spans="1:9" x14ac:dyDescent="0.25">
      <c r="A29" s="14"/>
      <c r="B29" s="14">
        <v>38</v>
      </c>
      <c r="C29" s="15"/>
      <c r="D29" s="15" t="s">
        <v>80</v>
      </c>
      <c r="E29" s="77">
        <v>1220.52</v>
      </c>
      <c r="F29" s="78">
        <v>102.58</v>
      </c>
      <c r="G29" s="78">
        <v>300</v>
      </c>
      <c r="H29" s="11"/>
      <c r="I29" s="11"/>
    </row>
    <row r="30" spans="1:9" x14ac:dyDescent="0.25">
      <c r="A30" s="14"/>
      <c r="B30" s="14"/>
      <c r="C30" s="15"/>
      <c r="D30" s="15"/>
      <c r="E30" s="10"/>
      <c r="F30" s="11"/>
      <c r="G30" s="11"/>
      <c r="H30" s="11"/>
      <c r="I30" s="11"/>
    </row>
    <row r="31" spans="1:9" x14ac:dyDescent="0.25">
      <c r="A31" s="14"/>
      <c r="B31" s="33" t="s">
        <v>49</v>
      </c>
      <c r="C31" s="15"/>
      <c r="D31" s="15"/>
      <c r="E31" s="10"/>
      <c r="F31" s="11"/>
      <c r="G31" s="11"/>
      <c r="H31" s="11"/>
      <c r="I31" s="11"/>
    </row>
    <row r="32" spans="1:9" ht="25.5" x14ac:dyDescent="0.25">
      <c r="A32" s="16">
        <v>4</v>
      </c>
      <c r="B32" s="17"/>
      <c r="C32" s="17"/>
      <c r="D32" s="31" t="s">
        <v>26</v>
      </c>
      <c r="E32" s="77">
        <f>E33</f>
        <v>1748.14</v>
      </c>
      <c r="F32" s="78">
        <v>10359.450000000001</v>
      </c>
      <c r="G32" s="78">
        <v>6700</v>
      </c>
      <c r="H32" s="78">
        <v>7087.5</v>
      </c>
      <c r="I32" s="78">
        <v>7177.19</v>
      </c>
    </row>
    <row r="33" spans="1:9" ht="38.25" x14ac:dyDescent="0.25">
      <c r="A33" s="18"/>
      <c r="B33" s="18">
        <v>42</v>
      </c>
      <c r="C33" s="18"/>
      <c r="D33" s="32" t="s">
        <v>54</v>
      </c>
      <c r="E33" s="77">
        <v>1748.14</v>
      </c>
      <c r="F33" s="78">
        <v>10359.450000000001</v>
      </c>
      <c r="G33" s="78">
        <v>6700</v>
      </c>
      <c r="H33" s="78">
        <v>7087.5</v>
      </c>
      <c r="I33" s="88">
        <v>7177.19</v>
      </c>
    </row>
    <row r="34" spans="1:9" x14ac:dyDescent="0.25">
      <c r="A34" s="18"/>
      <c r="B34" s="18"/>
      <c r="C34" s="15">
        <v>11</v>
      </c>
      <c r="D34" s="15" t="s">
        <v>20</v>
      </c>
      <c r="E34" s="10"/>
      <c r="F34" s="11"/>
      <c r="G34" s="11"/>
      <c r="H34" s="11"/>
      <c r="I34" s="12"/>
    </row>
  </sheetData>
  <mergeCells count="5">
    <mergeCell ref="A7:I7"/>
    <mergeCell ref="A21:I21"/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>
      <selection activeCell="J11" sqref="J1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8" t="s">
        <v>53</v>
      </c>
      <c r="B1" s="98"/>
      <c r="C1" s="98"/>
      <c r="D1" s="98"/>
      <c r="E1" s="98"/>
      <c r="F1" s="98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98" t="s">
        <v>34</v>
      </c>
      <c r="B3" s="98"/>
      <c r="C3" s="98"/>
      <c r="D3" s="98"/>
      <c r="E3" s="115"/>
      <c r="F3" s="115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98" t="s">
        <v>15</v>
      </c>
      <c r="B5" s="99"/>
      <c r="C5" s="99"/>
      <c r="D5" s="99"/>
      <c r="E5" s="99"/>
      <c r="F5" s="99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98" t="s">
        <v>27</v>
      </c>
      <c r="B7" s="119"/>
      <c r="C7" s="119"/>
      <c r="D7" s="119"/>
      <c r="E7" s="119"/>
      <c r="F7" s="119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28</v>
      </c>
      <c r="B9" s="25" t="s">
        <v>99</v>
      </c>
      <c r="C9" s="26" t="s">
        <v>98</v>
      </c>
      <c r="D9" s="26" t="s">
        <v>93</v>
      </c>
      <c r="E9" s="26" t="s">
        <v>47</v>
      </c>
      <c r="F9" s="26" t="s">
        <v>94</v>
      </c>
    </row>
    <row r="10" spans="1:6" ht="15.75" customHeight="1" x14ac:dyDescent="0.25">
      <c r="A10" s="13" t="s">
        <v>29</v>
      </c>
      <c r="B10" s="77">
        <v>537473.06000000006</v>
      </c>
      <c r="C10" s="78">
        <v>614600.43999999994</v>
      </c>
      <c r="D10" s="78">
        <v>614974.31999999995</v>
      </c>
      <c r="E10" s="78">
        <v>630870.38</v>
      </c>
      <c r="F10" s="78">
        <v>644918.18000000005</v>
      </c>
    </row>
    <row r="11" spans="1:6" ht="15.75" customHeight="1" x14ac:dyDescent="0.25">
      <c r="A11" s="13" t="s">
        <v>87</v>
      </c>
      <c r="B11" s="77">
        <v>537473.06000000006</v>
      </c>
      <c r="C11" s="78">
        <v>614600.43999999994</v>
      </c>
      <c r="D11" s="78">
        <v>614974.31999999995</v>
      </c>
      <c r="E11" s="78">
        <v>630870.38</v>
      </c>
      <c r="F11" s="78">
        <v>644918.18000000005</v>
      </c>
    </row>
    <row r="12" spans="1:6" x14ac:dyDescent="0.25">
      <c r="A12" s="20" t="s">
        <v>88</v>
      </c>
      <c r="B12" s="77">
        <v>537473.06000000006</v>
      </c>
      <c r="C12" s="78">
        <v>614600.43999999994</v>
      </c>
      <c r="D12" s="78">
        <v>614974.31999999995</v>
      </c>
      <c r="E12" s="78">
        <v>630870.38</v>
      </c>
      <c r="F12" s="78">
        <v>644918.18000000005</v>
      </c>
    </row>
    <row r="13" spans="1:6" x14ac:dyDescent="0.25">
      <c r="A13" s="19" t="s">
        <v>89</v>
      </c>
      <c r="B13" s="77">
        <v>537473.06000000006</v>
      </c>
      <c r="C13" s="78">
        <v>614600.43999999994</v>
      </c>
      <c r="D13" s="78">
        <v>614974.31999999995</v>
      </c>
      <c r="E13" s="78">
        <v>630870.38</v>
      </c>
      <c r="F13" s="78">
        <v>644918.18000000005</v>
      </c>
    </row>
    <row r="14" spans="1:6" x14ac:dyDescent="0.25">
      <c r="A14" s="13"/>
      <c r="B14" s="10"/>
      <c r="C14" s="11"/>
      <c r="D14" s="11"/>
      <c r="E14" s="11"/>
      <c r="F14" s="12"/>
    </row>
    <row r="15" spans="1:6" x14ac:dyDescent="0.25">
      <c r="A15" s="21"/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98" t="s">
        <v>53</v>
      </c>
      <c r="B1" s="98"/>
      <c r="C1" s="98"/>
      <c r="D1" s="98"/>
      <c r="E1" s="98"/>
      <c r="F1" s="98"/>
      <c r="G1" s="98"/>
      <c r="H1" s="98"/>
      <c r="I1" s="98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98" t="s">
        <v>34</v>
      </c>
      <c r="B3" s="98"/>
      <c r="C3" s="98"/>
      <c r="D3" s="98"/>
      <c r="E3" s="98"/>
      <c r="F3" s="98"/>
      <c r="G3" s="98"/>
      <c r="H3" s="115"/>
      <c r="I3" s="115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98" t="s">
        <v>30</v>
      </c>
      <c r="B5" s="99"/>
      <c r="C5" s="99"/>
      <c r="D5" s="99"/>
      <c r="E5" s="99"/>
      <c r="F5" s="99"/>
      <c r="G5" s="99"/>
      <c r="H5" s="99"/>
      <c r="I5" s="99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56</v>
      </c>
      <c r="E7" s="25" t="s">
        <v>12</v>
      </c>
      <c r="F7" s="26" t="s">
        <v>13</v>
      </c>
      <c r="G7" s="26" t="s">
        <v>45</v>
      </c>
      <c r="H7" s="26" t="s">
        <v>46</v>
      </c>
      <c r="I7" s="26" t="s">
        <v>47</v>
      </c>
    </row>
    <row r="8" spans="1:9" ht="25.5" x14ac:dyDescent="0.25">
      <c r="A8" s="13">
        <v>8</v>
      </c>
      <c r="B8" s="13"/>
      <c r="C8" s="13"/>
      <c r="D8" s="13" t="s">
        <v>31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38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39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32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40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41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3"/>
  <sheetViews>
    <sheetView tabSelected="1" topLeftCell="A10" workbookViewId="0">
      <selection activeCell="O35" sqref="O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98" t="s">
        <v>90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98" t="s">
        <v>33</v>
      </c>
      <c r="B3" s="99"/>
      <c r="C3" s="99"/>
      <c r="D3" s="99"/>
      <c r="E3" s="99"/>
      <c r="F3" s="99"/>
      <c r="G3" s="99"/>
      <c r="H3" s="99"/>
      <c r="I3" s="9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143" t="s">
        <v>35</v>
      </c>
      <c r="B5" s="144"/>
      <c r="C5" s="145"/>
      <c r="D5" s="25" t="s">
        <v>36</v>
      </c>
      <c r="E5" s="25" t="s">
        <v>102</v>
      </c>
      <c r="F5" s="26" t="s">
        <v>103</v>
      </c>
      <c r="G5" s="26" t="s">
        <v>93</v>
      </c>
      <c r="H5" s="26" t="s">
        <v>100</v>
      </c>
      <c r="I5" s="26" t="s">
        <v>101</v>
      </c>
    </row>
    <row r="6" spans="1:9" ht="25.5" x14ac:dyDescent="0.25">
      <c r="A6" s="120" t="s">
        <v>65</v>
      </c>
      <c r="B6" s="121"/>
      <c r="C6" s="122"/>
      <c r="D6" s="35" t="s">
        <v>66</v>
      </c>
      <c r="E6" s="93">
        <v>520873.36</v>
      </c>
      <c r="F6" s="94">
        <v>589422.75</v>
      </c>
      <c r="G6" s="94">
        <f>G7+G14</f>
        <v>606543.42999999993</v>
      </c>
      <c r="H6" s="94">
        <f>H7+H14</f>
        <v>622316.22</v>
      </c>
      <c r="I6" s="94">
        <f>I7+I14</f>
        <v>636237.66</v>
      </c>
    </row>
    <row r="7" spans="1:9" ht="25.5" x14ac:dyDescent="0.25">
      <c r="A7" s="120" t="s">
        <v>57</v>
      </c>
      <c r="B7" s="121"/>
      <c r="C7" s="122"/>
      <c r="D7" s="35" t="s">
        <v>58</v>
      </c>
      <c r="E7" s="93">
        <v>106806.55</v>
      </c>
      <c r="F7" s="94">
        <v>128022.75</v>
      </c>
      <c r="G7" s="94">
        <v>131863.43</v>
      </c>
      <c r="H7" s="94">
        <v>135769.22</v>
      </c>
      <c r="I7" s="94">
        <v>137526.98000000001</v>
      </c>
    </row>
    <row r="8" spans="1:9" ht="25.5" x14ac:dyDescent="0.25">
      <c r="A8" s="137" t="s">
        <v>60</v>
      </c>
      <c r="B8" s="138"/>
      <c r="C8" s="139"/>
      <c r="D8" s="50" t="s">
        <v>59</v>
      </c>
      <c r="E8" s="77">
        <v>106806.55</v>
      </c>
      <c r="F8" s="78">
        <v>128022.75</v>
      </c>
      <c r="G8" s="78">
        <v>131863.43</v>
      </c>
      <c r="H8" s="78">
        <v>135769.22</v>
      </c>
      <c r="I8" s="88">
        <v>137526.98000000001</v>
      </c>
    </row>
    <row r="9" spans="1:9" x14ac:dyDescent="0.25">
      <c r="A9" s="126">
        <v>3</v>
      </c>
      <c r="B9" s="127"/>
      <c r="C9" s="128"/>
      <c r="D9" s="34" t="s">
        <v>24</v>
      </c>
      <c r="E9" s="77">
        <v>106806.55</v>
      </c>
      <c r="F9" s="78">
        <v>128022.75</v>
      </c>
      <c r="G9" s="11"/>
      <c r="H9" s="11"/>
      <c r="I9" s="12"/>
    </row>
    <row r="10" spans="1:9" x14ac:dyDescent="0.25">
      <c r="A10" s="123">
        <v>31</v>
      </c>
      <c r="B10" s="124"/>
      <c r="C10" s="125"/>
      <c r="D10" s="34" t="s">
        <v>25</v>
      </c>
      <c r="E10" s="10"/>
      <c r="F10" s="11"/>
      <c r="G10" s="11"/>
      <c r="H10" s="11"/>
      <c r="I10" s="12"/>
    </row>
    <row r="11" spans="1:9" x14ac:dyDescent="0.25">
      <c r="A11" s="123">
        <v>32</v>
      </c>
      <c r="B11" s="124"/>
      <c r="C11" s="125"/>
      <c r="D11" s="34" t="s">
        <v>37</v>
      </c>
      <c r="E11" s="77">
        <v>106806.55</v>
      </c>
      <c r="F11" s="78">
        <v>128022.75</v>
      </c>
      <c r="G11" s="78">
        <v>131863.43</v>
      </c>
      <c r="H11" s="78">
        <v>135769.22</v>
      </c>
      <c r="I11" s="88">
        <v>137526.98000000001</v>
      </c>
    </row>
    <row r="12" spans="1:9" ht="25.5" x14ac:dyDescent="0.25">
      <c r="A12" s="140" t="s">
        <v>78</v>
      </c>
      <c r="B12" s="141"/>
      <c r="C12" s="142"/>
      <c r="D12" s="69" t="s">
        <v>79</v>
      </c>
      <c r="E12" s="10">
        <v>0</v>
      </c>
      <c r="F12" s="11"/>
      <c r="G12" s="11"/>
      <c r="H12" s="11"/>
      <c r="I12" s="12"/>
    </row>
    <row r="13" spans="1:9" ht="25.5" x14ac:dyDescent="0.25">
      <c r="A13" s="70">
        <v>42</v>
      </c>
      <c r="B13" s="71"/>
      <c r="C13" s="72"/>
      <c r="D13" s="69" t="s">
        <v>54</v>
      </c>
      <c r="E13" s="10">
        <v>0</v>
      </c>
      <c r="F13" s="11"/>
      <c r="G13" s="11"/>
      <c r="H13" s="11"/>
      <c r="I13" s="12"/>
    </row>
    <row r="14" spans="1:9" ht="25.5" x14ac:dyDescent="0.25">
      <c r="A14" s="120" t="s">
        <v>61</v>
      </c>
      <c r="B14" s="121"/>
      <c r="C14" s="122"/>
      <c r="D14" s="35" t="s">
        <v>62</v>
      </c>
      <c r="E14" s="93">
        <v>413529.22</v>
      </c>
      <c r="F14" s="94">
        <v>461400</v>
      </c>
      <c r="G14" s="94">
        <v>474680</v>
      </c>
      <c r="H14" s="78">
        <v>486547</v>
      </c>
      <c r="I14" s="78">
        <v>498710.68</v>
      </c>
    </row>
    <row r="15" spans="1:9" ht="14.25" customHeight="1" x14ac:dyDescent="0.25">
      <c r="A15" s="120" t="s">
        <v>64</v>
      </c>
      <c r="B15" s="121"/>
      <c r="C15" s="122"/>
      <c r="D15" s="35" t="s">
        <v>63</v>
      </c>
      <c r="E15" s="77">
        <v>413529.22</v>
      </c>
      <c r="F15" s="78">
        <v>461400</v>
      </c>
      <c r="G15" s="78">
        <v>474680</v>
      </c>
      <c r="H15" s="78">
        <v>486547</v>
      </c>
      <c r="I15" s="78">
        <v>498710.68</v>
      </c>
    </row>
    <row r="16" spans="1:9" x14ac:dyDescent="0.25">
      <c r="A16" s="126">
        <v>3</v>
      </c>
      <c r="B16" s="127"/>
      <c r="C16" s="128"/>
      <c r="D16" s="34" t="s">
        <v>24</v>
      </c>
      <c r="E16" s="77">
        <f>E17+E18</f>
        <v>413529.22000000003</v>
      </c>
      <c r="F16" s="78">
        <v>461400</v>
      </c>
      <c r="G16" s="78">
        <v>474680</v>
      </c>
      <c r="H16" s="78">
        <v>486547</v>
      </c>
      <c r="I16" s="78">
        <v>498710.68</v>
      </c>
    </row>
    <row r="17" spans="1:9" x14ac:dyDescent="0.25">
      <c r="A17" s="123">
        <v>31</v>
      </c>
      <c r="B17" s="124"/>
      <c r="C17" s="125"/>
      <c r="D17" s="34" t="s">
        <v>25</v>
      </c>
      <c r="E17" s="77">
        <v>412172.13</v>
      </c>
      <c r="F17" s="78">
        <v>460000</v>
      </c>
      <c r="G17" s="78">
        <v>473000</v>
      </c>
      <c r="H17" s="78">
        <v>484825</v>
      </c>
      <c r="I17" s="78">
        <v>496945.63</v>
      </c>
    </row>
    <row r="18" spans="1:9" x14ac:dyDescent="0.25">
      <c r="A18" s="81">
        <v>32</v>
      </c>
      <c r="B18" s="82"/>
      <c r="C18" s="83"/>
      <c r="D18" s="85" t="s">
        <v>37</v>
      </c>
      <c r="E18" s="77">
        <v>1357.09</v>
      </c>
      <c r="F18" s="78">
        <v>1400</v>
      </c>
      <c r="G18" s="78">
        <v>1680</v>
      </c>
      <c r="H18" s="78">
        <v>1722</v>
      </c>
      <c r="I18" s="78">
        <v>1765.05</v>
      </c>
    </row>
    <row r="19" spans="1:9" ht="26.25" customHeight="1" x14ac:dyDescent="0.25">
      <c r="A19" s="129" t="s">
        <v>68</v>
      </c>
      <c r="B19" s="130"/>
      <c r="C19" s="131"/>
      <c r="D19" s="54" t="s">
        <v>67</v>
      </c>
      <c r="E19" s="93">
        <v>15995.08</v>
      </c>
      <c r="F19" s="94">
        <v>22868.85</v>
      </c>
      <c r="G19" s="94">
        <v>8430.89</v>
      </c>
      <c r="H19" s="94">
        <v>8554.16</v>
      </c>
      <c r="I19" s="95">
        <v>8680.52</v>
      </c>
    </row>
    <row r="20" spans="1:9" ht="25.5" x14ac:dyDescent="0.25">
      <c r="A20" s="120" t="s">
        <v>69</v>
      </c>
      <c r="B20" s="121"/>
      <c r="C20" s="122"/>
      <c r="D20" s="53" t="s">
        <v>70</v>
      </c>
      <c r="E20" s="77">
        <f>E21+E25+E28+E31+E33</f>
        <v>15995.08</v>
      </c>
      <c r="F20" s="78">
        <v>22868.85</v>
      </c>
      <c r="G20" s="78">
        <v>8430.89</v>
      </c>
      <c r="H20" s="78">
        <v>8554.16</v>
      </c>
      <c r="I20" s="78">
        <v>8680.52</v>
      </c>
    </row>
    <row r="21" spans="1:9" x14ac:dyDescent="0.25">
      <c r="A21" s="134" t="s">
        <v>76</v>
      </c>
      <c r="B21" s="135"/>
      <c r="C21" s="136"/>
      <c r="D21" s="62" t="s">
        <v>77</v>
      </c>
      <c r="E21" s="77">
        <v>348.47</v>
      </c>
      <c r="F21" s="78">
        <v>5052.8</v>
      </c>
      <c r="G21" s="11"/>
      <c r="H21" s="11"/>
      <c r="I21" s="12"/>
    </row>
    <row r="22" spans="1:9" x14ac:dyDescent="0.25">
      <c r="A22" s="61">
        <v>32</v>
      </c>
      <c r="B22" s="59"/>
      <c r="C22" s="60"/>
      <c r="D22" s="62" t="s">
        <v>37</v>
      </c>
      <c r="E22" s="77">
        <v>348.47</v>
      </c>
      <c r="F22" s="78">
        <v>2122.04</v>
      </c>
      <c r="G22" s="11"/>
      <c r="H22" s="11"/>
      <c r="I22" s="12"/>
    </row>
    <row r="23" spans="1:9" ht="25.5" x14ac:dyDescent="0.25">
      <c r="A23" s="61">
        <v>42</v>
      </c>
      <c r="B23" s="59"/>
      <c r="C23" s="60"/>
      <c r="D23" s="62" t="s">
        <v>54</v>
      </c>
      <c r="E23" s="10">
        <v>0</v>
      </c>
      <c r="F23" s="78">
        <v>2930.76</v>
      </c>
      <c r="G23" s="11"/>
      <c r="H23" s="11"/>
      <c r="I23" s="12"/>
    </row>
    <row r="24" spans="1:9" x14ac:dyDescent="0.25">
      <c r="A24" s="68">
        <v>38</v>
      </c>
      <c r="B24" s="52"/>
      <c r="C24" s="53"/>
      <c r="D24" s="69" t="s">
        <v>80</v>
      </c>
      <c r="E24" s="10">
        <v>0</v>
      </c>
      <c r="F24" s="11"/>
      <c r="G24" s="11"/>
      <c r="H24" s="11"/>
      <c r="I24" s="12"/>
    </row>
    <row r="25" spans="1:9" x14ac:dyDescent="0.25">
      <c r="A25" s="126" t="s">
        <v>81</v>
      </c>
      <c r="B25" s="132"/>
      <c r="C25" s="133"/>
      <c r="D25" s="69" t="s">
        <v>82</v>
      </c>
      <c r="E25" s="77">
        <v>1220.52</v>
      </c>
      <c r="F25" s="78">
        <v>3500</v>
      </c>
      <c r="G25" s="78">
        <v>3500</v>
      </c>
      <c r="H25" s="78">
        <v>3500</v>
      </c>
      <c r="I25" s="88">
        <v>3500</v>
      </c>
    </row>
    <row r="26" spans="1:9" ht="25.5" x14ac:dyDescent="0.25">
      <c r="A26" s="68">
        <v>42</v>
      </c>
      <c r="B26" s="66"/>
      <c r="C26" s="67"/>
      <c r="D26" s="69" t="s">
        <v>54</v>
      </c>
      <c r="E26" s="77">
        <v>1220.52</v>
      </c>
      <c r="F26" s="78">
        <v>3500</v>
      </c>
      <c r="G26" s="78">
        <v>3200</v>
      </c>
      <c r="H26" s="78">
        <v>3500</v>
      </c>
      <c r="I26" s="88">
        <v>3500</v>
      </c>
    </row>
    <row r="27" spans="1:9" x14ac:dyDescent="0.25">
      <c r="A27" s="91">
        <v>38</v>
      </c>
      <c r="B27" s="89"/>
      <c r="C27" s="90"/>
      <c r="D27" s="92" t="s">
        <v>80</v>
      </c>
      <c r="E27" s="77"/>
      <c r="F27" s="78"/>
      <c r="G27" s="78">
        <v>300</v>
      </c>
      <c r="H27" s="11"/>
      <c r="I27" s="12"/>
    </row>
    <row r="28" spans="1:9" x14ac:dyDescent="0.25">
      <c r="A28" s="126" t="s">
        <v>83</v>
      </c>
      <c r="B28" s="132"/>
      <c r="C28" s="133"/>
      <c r="D28" s="69" t="s">
        <v>84</v>
      </c>
      <c r="E28" s="77">
        <v>1035.24</v>
      </c>
      <c r="F28" s="78">
        <v>4530.8900000000003</v>
      </c>
      <c r="G28" s="78">
        <v>4030.89</v>
      </c>
      <c r="H28" s="78">
        <v>4131.66</v>
      </c>
      <c r="I28" s="88">
        <v>4234.96</v>
      </c>
    </row>
    <row r="29" spans="1:9" x14ac:dyDescent="0.25">
      <c r="A29" s="68">
        <v>32</v>
      </c>
      <c r="B29" s="66"/>
      <c r="C29" s="67"/>
      <c r="D29" s="69" t="s">
        <v>37</v>
      </c>
      <c r="E29" s="77">
        <v>1035.24</v>
      </c>
      <c r="F29" s="78">
        <v>1030.8900000000001</v>
      </c>
      <c r="G29" s="78">
        <v>1030.8900000000001</v>
      </c>
      <c r="H29" s="78">
        <v>1056.6600000000001</v>
      </c>
      <c r="I29" s="88">
        <v>1083.08</v>
      </c>
    </row>
    <row r="30" spans="1:9" ht="25.5" x14ac:dyDescent="0.25">
      <c r="A30" s="84">
        <v>42</v>
      </c>
      <c r="B30" s="79"/>
      <c r="C30" s="80"/>
      <c r="D30" s="85" t="s">
        <v>54</v>
      </c>
      <c r="E30" s="77"/>
      <c r="F30" s="78">
        <v>3500</v>
      </c>
      <c r="G30" s="78">
        <v>3000</v>
      </c>
      <c r="H30" s="78">
        <v>3075</v>
      </c>
      <c r="I30" s="88">
        <v>3151.88</v>
      </c>
    </row>
    <row r="31" spans="1:9" x14ac:dyDescent="0.25">
      <c r="A31" s="126" t="s">
        <v>85</v>
      </c>
      <c r="B31" s="132"/>
      <c r="C31" s="133"/>
      <c r="D31" s="69" t="s">
        <v>86</v>
      </c>
      <c r="E31" s="77">
        <v>663.61</v>
      </c>
      <c r="F31" s="78">
        <v>300</v>
      </c>
      <c r="G31" s="78">
        <v>300</v>
      </c>
      <c r="H31" s="78">
        <v>307.5</v>
      </c>
      <c r="I31" s="88">
        <v>315.19</v>
      </c>
    </row>
    <row r="32" spans="1:9" x14ac:dyDescent="0.25">
      <c r="A32" s="68">
        <v>32</v>
      </c>
      <c r="B32" s="66"/>
      <c r="C32" s="67"/>
      <c r="D32" s="69" t="s">
        <v>37</v>
      </c>
      <c r="E32" s="77">
        <v>663.61</v>
      </c>
      <c r="F32" s="78">
        <v>300</v>
      </c>
      <c r="G32" s="78">
        <v>300</v>
      </c>
      <c r="H32" s="78">
        <v>307.5</v>
      </c>
      <c r="I32" s="88">
        <v>315.19</v>
      </c>
    </row>
    <row r="33" spans="1:9" x14ac:dyDescent="0.25">
      <c r="A33" s="126" t="s">
        <v>74</v>
      </c>
      <c r="B33" s="132"/>
      <c r="C33" s="133"/>
      <c r="D33" s="51" t="s">
        <v>75</v>
      </c>
      <c r="E33" s="77">
        <f>SUM(E34:E37)</f>
        <v>12727.24</v>
      </c>
      <c r="F33" s="78">
        <v>9485.16</v>
      </c>
      <c r="G33" s="78">
        <v>600</v>
      </c>
      <c r="H33" s="78">
        <v>615</v>
      </c>
      <c r="I33" s="88">
        <v>630.37</v>
      </c>
    </row>
    <row r="34" spans="1:9" ht="25.5" x14ac:dyDescent="0.25">
      <c r="A34" s="61">
        <v>42</v>
      </c>
      <c r="B34" s="63"/>
      <c r="C34" s="64"/>
      <c r="D34" s="62" t="s">
        <v>54</v>
      </c>
      <c r="E34" s="77">
        <v>527.62</v>
      </c>
      <c r="F34" s="78">
        <v>428.69</v>
      </c>
      <c r="G34" s="78">
        <v>500</v>
      </c>
      <c r="H34" s="78">
        <v>512.5</v>
      </c>
      <c r="I34" s="88">
        <v>525.30999999999995</v>
      </c>
    </row>
    <row r="35" spans="1:9" x14ac:dyDescent="0.25">
      <c r="A35" s="68">
        <v>31</v>
      </c>
      <c r="B35" s="73"/>
      <c r="C35" s="74"/>
      <c r="D35" s="69" t="s">
        <v>25</v>
      </c>
      <c r="E35" s="77">
        <v>11605.55</v>
      </c>
      <c r="F35" s="78">
        <v>8956.4699999999993</v>
      </c>
      <c r="G35" s="78">
        <v>100</v>
      </c>
      <c r="H35" s="78">
        <v>102.5</v>
      </c>
      <c r="I35" s="88">
        <v>105.06</v>
      </c>
    </row>
    <row r="36" spans="1:9" x14ac:dyDescent="0.25">
      <c r="A36" s="84">
        <v>38</v>
      </c>
      <c r="B36" s="86"/>
      <c r="C36" s="87"/>
      <c r="D36" s="85" t="s">
        <v>80</v>
      </c>
      <c r="E36" s="77"/>
      <c r="F36" s="78">
        <v>0</v>
      </c>
      <c r="G36" s="11"/>
      <c r="H36" s="11"/>
      <c r="I36" s="12"/>
    </row>
    <row r="37" spans="1:9" x14ac:dyDescent="0.25">
      <c r="A37" s="123">
        <v>32</v>
      </c>
      <c r="B37" s="124"/>
      <c r="C37" s="125"/>
      <c r="D37" s="34" t="s">
        <v>37</v>
      </c>
      <c r="E37" s="77">
        <v>594.07000000000005</v>
      </c>
      <c r="F37" s="78">
        <v>100</v>
      </c>
      <c r="G37" s="11">
        <v>0</v>
      </c>
      <c r="H37" s="11">
        <v>0</v>
      </c>
      <c r="I37" s="12">
        <v>0</v>
      </c>
    </row>
    <row r="43" spans="1:9" x14ac:dyDescent="0.25">
      <c r="C43" s="65"/>
    </row>
  </sheetData>
  <mergeCells count="22"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7:C17"/>
    <mergeCell ref="A12:C12"/>
    <mergeCell ref="A20:C20"/>
    <mergeCell ref="A37:C37"/>
    <mergeCell ref="A14:C14"/>
    <mergeCell ref="A15:C15"/>
    <mergeCell ref="A16:C16"/>
    <mergeCell ref="A19:C19"/>
    <mergeCell ref="A33:C33"/>
    <mergeCell ref="A21:C21"/>
    <mergeCell ref="A25:C25"/>
    <mergeCell ref="A28:C28"/>
    <mergeCell ref="A31:C31"/>
  </mergeCells>
  <pageMargins left="0.7" right="0.7" top="0.75" bottom="0.75" header="0.3" footer="0.3"/>
  <pageSetup paperSize="9" scale="7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2023-10-19T10:51:49Z</cp:lastPrinted>
  <dcterms:created xsi:type="dcterms:W3CDTF">2022-08-12T12:51:27Z</dcterms:created>
  <dcterms:modified xsi:type="dcterms:W3CDTF">2023-10-26T11:22:12Z</dcterms:modified>
</cp:coreProperties>
</file>