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.plan 2026-2028\"/>
    </mc:Choice>
  </mc:AlternateContent>
  <xr:revisionPtr revIDLastSave="0" documentId="13_ncr:1_{E17EAE01-85E7-4E3E-B66F-F51D5AC86076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8" l="1"/>
  <c r="H10" i="3"/>
  <c r="G10" i="3"/>
  <c r="F10" i="3"/>
  <c r="E10" i="3"/>
  <c r="I6" i="7"/>
  <c r="H6" i="7"/>
  <c r="G6" i="7"/>
  <c r="I18" i="7"/>
  <c r="I17" i="7" s="1"/>
  <c r="H18" i="7"/>
  <c r="H17" i="7" s="1"/>
  <c r="G18" i="7"/>
  <c r="G17" i="7" s="1"/>
  <c r="G45" i="7" s="1"/>
  <c r="F34" i="8"/>
  <c r="F43" i="8"/>
  <c r="E43" i="8"/>
  <c r="D43" i="8"/>
  <c r="D34" i="8" s="1"/>
  <c r="F39" i="8"/>
  <c r="E39" i="8"/>
  <c r="D39" i="8"/>
  <c r="C43" i="8"/>
  <c r="C34" i="8" s="1"/>
  <c r="C39" i="8"/>
  <c r="B43" i="8"/>
  <c r="B39" i="8"/>
  <c r="B15" i="8"/>
  <c r="B19" i="8"/>
  <c r="F19" i="8"/>
  <c r="E19" i="8"/>
  <c r="D19" i="8"/>
  <c r="C19" i="8"/>
  <c r="F15" i="8"/>
  <c r="E15" i="8"/>
  <c r="D15" i="8"/>
  <c r="C15" i="8"/>
  <c r="H24" i="3"/>
  <c r="H23" i="3" s="1"/>
  <c r="G24" i="3"/>
  <c r="G23" i="3" s="1"/>
  <c r="F24" i="3"/>
  <c r="F23" i="3" s="1"/>
  <c r="H11" i="3"/>
  <c r="G11" i="3"/>
  <c r="F11" i="3"/>
  <c r="F26" i="7"/>
  <c r="F32" i="7"/>
  <c r="F18" i="7" s="1"/>
  <c r="F17" i="7" s="1"/>
  <c r="F6" i="7"/>
  <c r="E6" i="7"/>
  <c r="E26" i="7"/>
  <c r="E32" i="7"/>
  <c r="E17" i="7" s="1"/>
  <c r="E14" i="7"/>
  <c r="E24" i="3"/>
  <c r="E23" i="3" s="1"/>
  <c r="E11" i="3"/>
  <c r="D24" i="3"/>
  <c r="D23" i="3" s="1"/>
  <c r="D11" i="3"/>
  <c r="D10" i="3" s="1"/>
  <c r="I45" i="7" l="1"/>
  <c r="H45" i="7"/>
  <c r="F45" i="7"/>
  <c r="E34" i="8"/>
  <c r="E45" i="7"/>
  <c r="B10" i="8"/>
  <c r="F10" i="8"/>
  <c r="E10" i="8"/>
  <c r="C10" i="8"/>
  <c r="D10" i="8"/>
  <c r="F37" i="10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G14" i="10"/>
  <c r="G22" i="10" s="1"/>
  <c r="G28" i="10" s="1"/>
  <c r="F14" i="10"/>
  <c r="F22" i="10" s="1"/>
  <c r="F28" i="10" s="1"/>
  <c r="F29" i="10" s="1"/>
  <c r="H14" i="10"/>
  <c r="H22" i="10" s="1"/>
  <c r="H28" i="10" s="1"/>
  <c r="H29" i="10" s="1"/>
  <c r="J14" i="10"/>
  <c r="J22" i="10" s="1"/>
  <c r="J28" i="10" s="1"/>
  <c r="J29" i="10" s="1"/>
</calcChain>
</file>

<file path=xl/sharedStrings.xml><?xml version="1.0" encoding="utf-8"?>
<sst xmlns="http://schemas.openxmlformats.org/spreadsheetml/2006/main" count="247" uniqueCount="132">
  <si>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</si>
  <si>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</si>
  <si>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</si>
  <si>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</si>
  <si>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</si>
  <si>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</si>
  <si>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</si>
  <si>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</si>
  <si>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</si>
  <si>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</si>
  <si>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</si>
  <si>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</si>
  <si>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</si>
  <si>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</si>
  <si>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</si>
  <si>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</si>
  <si>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</si>
  <si>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</si>
  <si>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</si>
  <si>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</si>
  <si>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</si>
  <si>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</si>
  <si>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</si>
  <si>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</si>
  <si>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</si>
  <si>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</si>
  <si>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</si>
  <si>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</si>
  <si>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</si>
  <si>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</si>
  <si>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</si>
  <si>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</si>
  <si>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</si>
  <si>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</si>
  <si>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</si>
  <si>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</si>
  <si>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</si>
  <si>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</si>
  <si>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</si>
  <si>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</si>
  <si>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</si>
  <si>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</si>
  <si>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</si>
  <si>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</si>
  <si>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</si>
  <si>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</si>
  <si>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</si>
  <si>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</si>
  <si>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</si>
  <si>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</si>
  <si>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</si>
  <si>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</si>
  <si>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</si>
  <si>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</si>
  <si>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</si>
  <si>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</si>
  <si>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</si>
  <si>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</si>
  <si>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</si>
  <si>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</si>
  <si>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</si>
  <si>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</si>
  <si>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</si>
  <si>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</si>
  <si>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</si>
  <si>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</si>
  <si>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Plan za 2025.</t>
  </si>
  <si>
    <t>Projekcija 
za 2027.</t>
  </si>
  <si>
    <t>Prihdi od prodaje proizvoda i robe te pruženih usluga i prihodi od donacija</t>
  </si>
  <si>
    <t>Ostali rashodi</t>
  </si>
  <si>
    <t>Prihodi od upravnih i administrativnih pristojbi, pristojbi po posebnim propisima i naknada</t>
  </si>
  <si>
    <t>09 Obrazovanje</t>
  </si>
  <si>
    <t>092 Srednjoškolsko obrazovanje</t>
  </si>
  <si>
    <t>0922 Više srednjoškolsko obrazovanje</t>
  </si>
  <si>
    <t>PROGRAM 2204</t>
  </si>
  <si>
    <t>SREDNJE ŠKOLSTVO STANDARD</t>
  </si>
  <si>
    <t>Aktivnost A2204-01</t>
  </si>
  <si>
    <t>DJELATNOST SREDNJIH ŠKOLA</t>
  </si>
  <si>
    <t>Izvor financiranja 451</t>
  </si>
  <si>
    <t>F.P. I DOS. UDIO U POREZU NA DOHODAK</t>
  </si>
  <si>
    <t>Aktivnost A2204-07</t>
  </si>
  <si>
    <t>ADMINISTRACIJA I UPRAVLJANJE</t>
  </si>
  <si>
    <t>Izvor financiranja 51</t>
  </si>
  <si>
    <t>Državni proračun</t>
  </si>
  <si>
    <t>PROGRAM 2205</t>
  </si>
  <si>
    <t>SREDNJE ŠKOLSTVO-IZNAD STANDARDA</t>
  </si>
  <si>
    <t>Aktivnost A2205-12</t>
  </si>
  <si>
    <t>PODIZANJE KVALITETE I STANDARDA U ŠKOLSTVU</t>
  </si>
  <si>
    <t>Izvor financiranja 42</t>
  </si>
  <si>
    <t>Višak/manjak prihoda</t>
  </si>
  <si>
    <t>Izvor financiranja 31</t>
  </si>
  <si>
    <t>Vlastiti prihodi- korisnici</t>
  </si>
  <si>
    <t>Izvor financiranja 53</t>
  </si>
  <si>
    <t>Proračun JLS</t>
  </si>
  <si>
    <t>Izvor financiranja 61</t>
  </si>
  <si>
    <t>Tekuće donacije- korisnici</t>
  </si>
  <si>
    <t>T2205-35</t>
  </si>
  <si>
    <t>Projektna dokumentacija- javne potrebe u SŠ</t>
  </si>
  <si>
    <t>Izvor financiranja 11</t>
  </si>
  <si>
    <t>Opći prihodi i primici</t>
  </si>
  <si>
    <t>Projekt 2205-37</t>
  </si>
  <si>
    <t>Zalihe menstrualnih higijenskih potrepšština</t>
  </si>
  <si>
    <t>Aktivnost A2205-01</t>
  </si>
  <si>
    <t>Javne potrebe u prosvjeti- korisnici u SŠ</t>
  </si>
  <si>
    <t>31 Vlastiti prihodi</t>
  </si>
  <si>
    <t>42 Višak prihoda SŠ</t>
  </si>
  <si>
    <t>45 F.P. i dod.udio u por.na dohodak</t>
  </si>
  <si>
    <t>6 Donacije</t>
  </si>
  <si>
    <t>61 Tekuće donacije korisnici</t>
  </si>
  <si>
    <t>5103 MZO</t>
  </si>
  <si>
    <t>51036 MZO- Plaće SŠ</t>
  </si>
  <si>
    <t>51037 MZO- udžbenici za SŠ</t>
  </si>
  <si>
    <t>53 Proračun JLS</t>
  </si>
  <si>
    <t>41 Prihodi za posebna namjene</t>
  </si>
  <si>
    <t>7  Prihodi od prodaje nef.imovine</t>
  </si>
  <si>
    <t>7104 SŠ</t>
  </si>
  <si>
    <t>511904 MRMOSOS</t>
  </si>
  <si>
    <t>4 Prihodi za posebna namjene</t>
  </si>
  <si>
    <t>42 Višak prihoda</t>
  </si>
  <si>
    <t>41 Prihodi za posebne namjene</t>
  </si>
  <si>
    <t>45 F.P. i dod.udio u por. na dohodak</t>
  </si>
  <si>
    <t>51 Pomoći iz državnog proračuna</t>
  </si>
  <si>
    <t>GLAVA 030-05</t>
  </si>
  <si>
    <t>SREDNJOŠKOLSKO OBRAZOVANJE</t>
  </si>
  <si>
    <t>Izvršenje 2024.*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</si>
  <si>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</si>
  <si>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</si>
  <si>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</si>
  <si>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</si>
  <si>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Izvršenje 2024.</t>
  </si>
  <si>
    <t>Plan za 2026.</t>
  </si>
  <si>
    <t>Projekcija 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</si>
</sst>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3" fontId="6" fillId="2" borderId="4" xfId="0" applyNumberFormat="1" applyFont="1" applyFill="1" applyBorder="1" applyAlignment="1">
      <alignment horizontal="right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9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0" t="s">
        <v>128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90" t="s">
        <v>19</v>
      </c>
      <c r="B3" s="90"/>
      <c r="C3" s="90"/>
      <c r="D3" s="90"/>
      <c r="E3" s="90"/>
      <c r="F3" s="90"/>
      <c r="G3" s="90"/>
      <c r="H3" s="90"/>
      <c r="I3" s="103"/>
      <c r="J3" s="103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90" t="s">
        <v>25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32</v>
      </c>
    </row>
    <row r="7" spans="1:10" ht="25.5" x14ac:dyDescent="0.25">
      <c r="A7" s="30"/>
      <c r="B7" s="31"/>
      <c r="C7" s="31"/>
      <c r="D7" s="32"/>
      <c r="E7" s="33"/>
      <c r="F7" s="3" t="s">
        <v>124</v>
      </c>
      <c r="G7" s="3" t="s">
        <v>125</v>
      </c>
      <c r="H7" s="3" t="s">
        <v>126</v>
      </c>
      <c r="I7" s="3" t="s">
        <v>65</v>
      </c>
      <c r="J7" s="3" t="s">
        <v>127</v>
      </c>
    </row>
    <row r="8" spans="1:10" x14ac:dyDescent="0.25">
      <c r="A8" s="95" t="s">
        <v>0</v>
      </c>
      <c r="B8" s="89"/>
      <c r="C8" s="89"/>
      <c r="D8" s="89"/>
      <c r="E8" s="104"/>
      <c r="F8" s="34">
        <f>F9+F10</f>
        <v>692876.57</v>
      </c>
      <c r="G8" s="34">
        <f t="shared" ref="G8:J8" si="0">G9+G10</f>
        <v>760375.89</v>
      </c>
      <c r="H8" s="34">
        <f t="shared" si="0"/>
        <v>755607.89</v>
      </c>
      <c r="I8" s="34">
        <f t="shared" si="0"/>
        <v>764927.81</v>
      </c>
      <c r="J8" s="34">
        <f t="shared" si="0"/>
        <v>774387.52</v>
      </c>
    </row>
    <row r="9" spans="1:10" x14ac:dyDescent="0.25">
      <c r="A9" s="105" t="s">
        <v>33</v>
      </c>
      <c r="B9" s="106"/>
      <c r="C9" s="106"/>
      <c r="D9" s="106"/>
      <c r="E9" s="102"/>
      <c r="F9" s="35">
        <v>691131.57</v>
      </c>
      <c r="G9" s="35">
        <v>760375.89</v>
      </c>
      <c r="H9" s="35">
        <v>755607.89</v>
      </c>
      <c r="I9" s="35">
        <v>764927.81</v>
      </c>
      <c r="J9" s="35">
        <v>774387.52</v>
      </c>
    </row>
    <row r="10" spans="1:10" x14ac:dyDescent="0.25">
      <c r="A10" s="107" t="s">
        <v>34</v>
      </c>
      <c r="B10" s="102"/>
      <c r="C10" s="102"/>
      <c r="D10" s="102"/>
      <c r="E10" s="102"/>
      <c r="F10" s="35">
        <v>1745</v>
      </c>
      <c r="G10" s="35"/>
      <c r="H10" s="35"/>
      <c r="I10" s="35"/>
      <c r="J10" s="35"/>
    </row>
    <row r="11" spans="1:10" x14ac:dyDescent="0.25">
      <c r="A11" s="38" t="s">
        <v>1</v>
      </c>
      <c r="B11" s="47"/>
      <c r="C11" s="47"/>
      <c r="D11" s="47"/>
      <c r="E11" s="47"/>
      <c r="F11" s="34">
        <f>F12+F13</f>
        <v>690339.65</v>
      </c>
      <c r="G11" s="34">
        <f t="shared" ref="G11:J11" si="1">G12+G13</f>
        <v>770406.24</v>
      </c>
      <c r="H11" s="34">
        <f t="shared" si="1"/>
        <v>755608</v>
      </c>
      <c r="I11" s="34">
        <f t="shared" si="1"/>
        <v>764928</v>
      </c>
      <c r="J11" s="34">
        <f t="shared" si="1"/>
        <v>774388</v>
      </c>
    </row>
    <row r="12" spans="1:10" x14ac:dyDescent="0.25">
      <c r="A12" s="108" t="s">
        <v>35</v>
      </c>
      <c r="B12" s="106"/>
      <c r="C12" s="106"/>
      <c r="D12" s="106"/>
      <c r="E12" s="106"/>
      <c r="F12" s="35">
        <v>684865.65</v>
      </c>
      <c r="G12" s="35">
        <v>758495.76</v>
      </c>
      <c r="H12" s="35">
        <v>751708</v>
      </c>
      <c r="I12" s="35">
        <v>761028</v>
      </c>
      <c r="J12" s="48">
        <v>770488</v>
      </c>
    </row>
    <row r="13" spans="1:10" x14ac:dyDescent="0.25">
      <c r="A13" s="101" t="s">
        <v>36</v>
      </c>
      <c r="B13" s="102"/>
      <c r="C13" s="102"/>
      <c r="D13" s="102"/>
      <c r="E13" s="102"/>
      <c r="F13" s="49">
        <v>5474</v>
      </c>
      <c r="G13" s="49">
        <v>11910.48</v>
      </c>
      <c r="H13" s="49">
        <v>3900</v>
      </c>
      <c r="I13" s="49">
        <v>3900</v>
      </c>
      <c r="J13" s="48">
        <v>3900</v>
      </c>
    </row>
    <row r="14" spans="1:10" x14ac:dyDescent="0.25">
      <c r="A14" s="88" t="s">
        <v>57</v>
      </c>
      <c r="B14" s="89"/>
      <c r="C14" s="89"/>
      <c r="D14" s="89"/>
      <c r="E14" s="89"/>
      <c r="F14" s="34">
        <f>F8-F11</f>
        <v>2536.9199999999255</v>
      </c>
      <c r="G14" s="34">
        <f t="shared" ref="G14:J14" si="2">G8-G11</f>
        <v>-10030.349999999977</v>
      </c>
      <c r="H14" s="34">
        <f t="shared" si="2"/>
        <v>-0.10999999998603016</v>
      </c>
      <c r="I14" s="34">
        <f t="shared" si="2"/>
        <v>-0.18999999994412065</v>
      </c>
      <c r="J14" s="34">
        <f t="shared" si="2"/>
        <v>-0.47999999998137355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90" t="s">
        <v>26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124</v>
      </c>
      <c r="G18" s="3" t="s">
        <v>125</v>
      </c>
      <c r="H18" s="3" t="s">
        <v>126</v>
      </c>
      <c r="I18" s="3" t="s">
        <v>65</v>
      </c>
      <c r="J18" s="3" t="s">
        <v>127</v>
      </c>
    </row>
    <row r="19" spans="1:10" x14ac:dyDescent="0.25">
      <c r="A19" s="101" t="s">
        <v>37</v>
      </c>
      <c r="B19" s="102"/>
      <c r="C19" s="102"/>
      <c r="D19" s="102"/>
      <c r="E19" s="102"/>
      <c r="F19" s="49"/>
      <c r="G19" s="49"/>
      <c r="H19" s="49"/>
      <c r="I19" s="49"/>
      <c r="J19" s="48"/>
    </row>
    <row r="20" spans="1:10" x14ac:dyDescent="0.25">
      <c r="A20" s="101" t="s">
        <v>38</v>
      </c>
      <c r="B20" s="102"/>
      <c r="C20" s="102"/>
      <c r="D20" s="102"/>
      <c r="E20" s="102"/>
      <c r="F20" s="49"/>
      <c r="G20" s="49"/>
      <c r="H20" s="49"/>
      <c r="I20" s="49"/>
      <c r="J20" s="48"/>
    </row>
    <row r="21" spans="1:10" x14ac:dyDescent="0.25">
      <c r="A21" s="88" t="s">
        <v>2</v>
      </c>
      <c r="B21" s="89"/>
      <c r="C21" s="89"/>
      <c r="D21" s="89"/>
      <c r="E21" s="89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88" t="s">
        <v>58</v>
      </c>
      <c r="B22" s="89"/>
      <c r="C22" s="89"/>
      <c r="D22" s="89"/>
      <c r="E22" s="89"/>
      <c r="F22" s="34">
        <f>F14+F21</f>
        <v>2536.9199999999255</v>
      </c>
      <c r="G22" s="34">
        <f t="shared" ref="G22:J22" si="4">G14+G21</f>
        <v>-10030.349999999977</v>
      </c>
      <c r="H22" s="34">
        <f t="shared" si="4"/>
        <v>-0.10999999998603016</v>
      </c>
      <c r="I22" s="34">
        <f t="shared" si="4"/>
        <v>-0.18999999994412065</v>
      </c>
      <c r="J22" s="34">
        <f t="shared" si="4"/>
        <v>-0.47999999998137355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90" t="s">
        <v>59</v>
      </c>
      <c r="B24" s="91"/>
      <c r="C24" s="91"/>
      <c r="D24" s="91"/>
      <c r="E24" s="91"/>
      <c r="F24" s="91"/>
      <c r="G24" s="91"/>
      <c r="H24" s="91"/>
      <c r="I24" s="91"/>
      <c r="J24" s="91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124</v>
      </c>
      <c r="G26" s="3" t="s">
        <v>125</v>
      </c>
      <c r="H26" s="3" t="s">
        <v>126</v>
      </c>
      <c r="I26" s="3" t="s">
        <v>65</v>
      </c>
      <c r="J26" s="3" t="s">
        <v>127</v>
      </c>
    </row>
    <row r="27" spans="1:10" ht="15" customHeight="1" x14ac:dyDescent="0.25">
      <c r="A27" s="92" t="s">
        <v>60</v>
      </c>
      <c r="B27" s="93"/>
      <c r="C27" s="93"/>
      <c r="D27" s="93"/>
      <c r="E27" s="94"/>
      <c r="F27" s="50">
        <v>7493</v>
      </c>
      <c r="G27" s="50">
        <v>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88" t="s">
        <v>61</v>
      </c>
      <c r="B28" s="89"/>
      <c r="C28" s="89"/>
      <c r="D28" s="89"/>
      <c r="E28" s="89"/>
      <c r="F28" s="52">
        <f>F22+F27</f>
        <v>10029.919999999925</v>
      </c>
      <c r="G28" s="52">
        <f t="shared" ref="G28:J28" si="5">G22+G27</f>
        <v>-10030.349999999977</v>
      </c>
      <c r="H28" s="52">
        <f t="shared" si="5"/>
        <v>-0.10999999998603016</v>
      </c>
      <c r="I28" s="52">
        <f t="shared" si="5"/>
        <v>-0.18999999994412065</v>
      </c>
      <c r="J28" s="53">
        <f t="shared" si="5"/>
        <v>-0.47999999998137355</v>
      </c>
    </row>
    <row r="29" spans="1:10" ht="45" customHeight="1" x14ac:dyDescent="0.25">
      <c r="A29" s="95" t="s">
        <v>62</v>
      </c>
      <c r="B29" s="96"/>
      <c r="C29" s="96"/>
      <c r="D29" s="96"/>
      <c r="E29" s="97"/>
      <c r="F29" s="52">
        <f>F14+F21+F27-F28</f>
        <v>0</v>
      </c>
      <c r="G29" s="52">
        <v>10030</v>
      </c>
      <c r="H29" s="52">
        <f t="shared" ref="H29:J29" si="6">H14+H21+H27-H28</f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98" t="s">
        <v>56</v>
      </c>
      <c r="B31" s="98"/>
      <c r="C31" s="98"/>
      <c r="D31" s="98"/>
      <c r="E31" s="98"/>
      <c r="F31" s="98"/>
      <c r="G31" s="98"/>
      <c r="H31" s="98"/>
      <c r="I31" s="98"/>
      <c r="J31" s="98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124</v>
      </c>
      <c r="G33" s="63" t="s">
        <v>125</v>
      </c>
      <c r="H33" s="63" t="s">
        <v>126</v>
      </c>
      <c r="I33" s="63" t="s">
        <v>65</v>
      </c>
      <c r="J33" s="63" t="s">
        <v>127</v>
      </c>
    </row>
    <row r="34" spans="1:10" x14ac:dyDescent="0.25">
      <c r="A34" s="92" t="s">
        <v>60</v>
      </c>
      <c r="B34" s="93"/>
      <c r="C34" s="93"/>
      <c r="D34" s="93"/>
      <c r="E34" s="94"/>
      <c r="F34" s="50">
        <v>7493</v>
      </c>
      <c r="G34" s="50">
        <f>F37</f>
        <v>10030</v>
      </c>
      <c r="H34" s="50">
        <v>0</v>
      </c>
      <c r="I34" s="50">
        <f>H37</f>
        <v>0</v>
      </c>
      <c r="J34" s="51">
        <f>I37</f>
        <v>0</v>
      </c>
    </row>
    <row r="35" spans="1:10" ht="28.5" customHeight="1" x14ac:dyDescent="0.25">
      <c r="A35" s="92" t="s">
        <v>63</v>
      </c>
      <c r="B35" s="93"/>
      <c r="C35" s="93"/>
      <c r="D35" s="93"/>
      <c r="E35" s="94"/>
      <c r="F35" s="50">
        <v>0</v>
      </c>
      <c r="G35" s="50">
        <v>10030</v>
      </c>
      <c r="H35" s="50">
        <v>0</v>
      </c>
      <c r="I35" s="50">
        <v>0</v>
      </c>
      <c r="J35" s="51">
        <v>0</v>
      </c>
    </row>
    <row r="36" spans="1:10" x14ac:dyDescent="0.25">
      <c r="A36" s="92" t="s">
        <v>64</v>
      </c>
      <c r="B36" s="99"/>
      <c r="C36" s="99"/>
      <c r="D36" s="99"/>
      <c r="E36" s="100"/>
      <c r="F36" s="50">
        <v>2537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88" t="s">
        <v>61</v>
      </c>
      <c r="B37" s="89"/>
      <c r="C37" s="89"/>
      <c r="D37" s="89"/>
      <c r="E37" s="89"/>
      <c r="F37" s="36">
        <f>F34-F35+F36</f>
        <v>10030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86"/>
      <c r="B39" s="87"/>
      <c r="C39" s="87"/>
      <c r="D39" s="87"/>
      <c r="E39" s="87"/>
      <c r="F39" s="87"/>
      <c r="G39" s="87"/>
      <c r="H39" s="87"/>
      <c r="I39" s="87"/>
      <c r="J39" s="87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opLeftCell="A10" workbookViewId="0">
      <selection activeCell="H29" sqref="H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0" t="s">
        <v>128</v>
      </c>
      <c r="B1" s="90"/>
      <c r="C1" s="90"/>
      <c r="D1" s="90"/>
      <c r="E1" s="90"/>
      <c r="F1" s="90"/>
      <c r="G1" s="90"/>
      <c r="H1" s="9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0" t="s">
        <v>19</v>
      </c>
      <c r="B3" s="90"/>
      <c r="C3" s="90"/>
      <c r="D3" s="90"/>
      <c r="E3" s="90"/>
      <c r="F3" s="90"/>
      <c r="G3" s="90"/>
      <c r="H3" s="9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0" t="s">
        <v>4</v>
      </c>
      <c r="B5" s="90"/>
      <c r="C5" s="90"/>
      <c r="D5" s="90"/>
      <c r="E5" s="90"/>
      <c r="F5" s="90"/>
      <c r="G5" s="90"/>
      <c r="H5" s="9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0" t="s">
        <v>39</v>
      </c>
      <c r="B7" s="90"/>
      <c r="C7" s="90"/>
      <c r="D7" s="90"/>
      <c r="E7" s="90"/>
      <c r="F7" s="90"/>
      <c r="G7" s="90"/>
      <c r="H7" s="90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129</v>
      </c>
      <c r="E9" s="21" t="s">
        <v>125</v>
      </c>
      <c r="F9" s="21" t="s">
        <v>130</v>
      </c>
      <c r="G9" s="21" t="s">
        <v>67</v>
      </c>
      <c r="H9" s="21" t="s">
        <v>131</v>
      </c>
    </row>
    <row r="10" spans="1:8" x14ac:dyDescent="0.25">
      <c r="A10" s="41"/>
      <c r="B10" s="42"/>
      <c r="C10" s="40" t="s">
        <v>0</v>
      </c>
      <c r="D10" s="71">
        <f>D11+D16</f>
        <v>692876.57</v>
      </c>
      <c r="E10" s="71">
        <f>E11+E16</f>
        <v>760375.89</v>
      </c>
      <c r="F10" s="71">
        <f>F11+F16</f>
        <v>755608</v>
      </c>
      <c r="G10" s="71">
        <f>G11+G16</f>
        <v>764927.92</v>
      </c>
      <c r="H10" s="71">
        <f>H11+H16</f>
        <v>774387.63</v>
      </c>
    </row>
    <row r="11" spans="1:8" ht="15.75" customHeight="1" x14ac:dyDescent="0.25">
      <c r="A11" s="11">
        <v>6</v>
      </c>
      <c r="B11" s="11"/>
      <c r="C11" s="11" t="s">
        <v>7</v>
      </c>
      <c r="D11" s="70">
        <f>SUM(D12:D15)</f>
        <v>691131.57</v>
      </c>
      <c r="E11" s="70">
        <f>SUM(E12:E15)</f>
        <v>760375.89</v>
      </c>
      <c r="F11" s="70">
        <f>SUM(F12:F15)</f>
        <v>755608</v>
      </c>
      <c r="G11" s="70">
        <f>SUM(G12:G15)</f>
        <v>764927.92</v>
      </c>
      <c r="H11" s="70">
        <f>SUM(H12:H15)</f>
        <v>774387.63</v>
      </c>
    </row>
    <row r="12" spans="1:8" ht="38.25" x14ac:dyDescent="0.25">
      <c r="A12" s="11"/>
      <c r="B12" s="16">
        <v>63</v>
      </c>
      <c r="C12" s="16" t="s">
        <v>28</v>
      </c>
      <c r="D12" s="8">
        <v>578760.82999999996</v>
      </c>
      <c r="E12" s="9">
        <v>645627</v>
      </c>
      <c r="F12" s="9">
        <v>642459</v>
      </c>
      <c r="G12" s="9">
        <v>651778.92000000004</v>
      </c>
      <c r="H12" s="9">
        <v>661238.63</v>
      </c>
    </row>
    <row r="13" spans="1:8" ht="51" x14ac:dyDescent="0.25">
      <c r="A13" s="11"/>
      <c r="B13" s="16">
        <v>65</v>
      </c>
      <c r="C13" s="16" t="s">
        <v>70</v>
      </c>
      <c r="D13" s="8">
        <v>240.5</v>
      </c>
      <c r="E13" s="9"/>
      <c r="F13" s="9"/>
      <c r="G13" s="9"/>
      <c r="H13" s="9"/>
    </row>
    <row r="14" spans="1:8" ht="38.25" x14ac:dyDescent="0.25">
      <c r="A14" s="12"/>
      <c r="B14" s="12">
        <v>66</v>
      </c>
      <c r="C14" s="69" t="s">
        <v>68</v>
      </c>
      <c r="D14" s="8">
        <v>6672.14</v>
      </c>
      <c r="E14" s="9">
        <v>7000</v>
      </c>
      <c r="F14" s="9">
        <v>5400</v>
      </c>
      <c r="G14" s="9">
        <v>5400</v>
      </c>
      <c r="H14" s="9">
        <v>5400</v>
      </c>
    </row>
    <row r="15" spans="1:8" ht="38.25" x14ac:dyDescent="0.25">
      <c r="A15" s="12"/>
      <c r="B15" s="12">
        <v>67</v>
      </c>
      <c r="C15" s="16" t="s">
        <v>29</v>
      </c>
      <c r="D15" s="8">
        <v>105458.1</v>
      </c>
      <c r="E15" s="9">
        <v>107748.89</v>
      </c>
      <c r="F15" s="9">
        <v>107749</v>
      </c>
      <c r="G15" s="9">
        <v>107749</v>
      </c>
      <c r="H15" s="9">
        <v>107749</v>
      </c>
    </row>
    <row r="16" spans="1:8" ht="25.5" x14ac:dyDescent="0.25">
      <c r="A16" s="14">
        <v>7</v>
      </c>
      <c r="B16" s="15"/>
      <c r="C16" s="26" t="s">
        <v>8</v>
      </c>
      <c r="D16" s="70">
        <v>1745</v>
      </c>
      <c r="E16" s="9"/>
      <c r="F16" s="9"/>
      <c r="G16" s="9"/>
      <c r="H16" s="9"/>
    </row>
    <row r="17" spans="1:8" ht="38.25" x14ac:dyDescent="0.25">
      <c r="A17" s="16"/>
      <c r="B17" s="16">
        <v>72</v>
      </c>
      <c r="C17" s="27" t="s">
        <v>27</v>
      </c>
      <c r="D17" s="8">
        <v>1745</v>
      </c>
      <c r="E17" s="9"/>
      <c r="F17" s="9"/>
      <c r="G17" s="9"/>
      <c r="H17" s="10"/>
    </row>
    <row r="20" spans="1:8" ht="15.75" x14ac:dyDescent="0.25">
      <c r="A20" s="90" t="s">
        <v>40</v>
      </c>
      <c r="B20" s="109"/>
      <c r="C20" s="109"/>
      <c r="D20" s="109"/>
      <c r="E20" s="109"/>
      <c r="F20" s="109"/>
      <c r="G20" s="109"/>
      <c r="H20" s="109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21" t="s">
        <v>5</v>
      </c>
      <c r="B22" s="20" t="s">
        <v>6</v>
      </c>
      <c r="C22" s="20" t="s">
        <v>9</v>
      </c>
      <c r="D22" s="20" t="s">
        <v>129</v>
      </c>
      <c r="E22" s="21" t="s">
        <v>125</v>
      </c>
      <c r="F22" s="21" t="s">
        <v>66</v>
      </c>
      <c r="G22" s="21" t="s">
        <v>67</v>
      </c>
      <c r="H22" s="21" t="s">
        <v>131</v>
      </c>
    </row>
    <row r="23" spans="1:8" x14ac:dyDescent="0.25">
      <c r="A23" s="41"/>
      <c r="B23" s="42"/>
      <c r="C23" s="40" t="s">
        <v>1</v>
      </c>
      <c r="D23" s="71">
        <f>D24+D28</f>
        <v>690339.95000000019</v>
      </c>
      <c r="E23" s="71">
        <f>E24+E28</f>
        <v>770405.28</v>
      </c>
      <c r="F23" s="71">
        <f>F24+F28</f>
        <v>755607.89</v>
      </c>
      <c r="G23" s="71">
        <f>G24+G28</f>
        <v>764927.81</v>
      </c>
      <c r="H23" s="71">
        <f>H24+H28</f>
        <v>774387.52</v>
      </c>
    </row>
    <row r="24" spans="1:8" ht="15.75" customHeight="1" x14ac:dyDescent="0.25">
      <c r="A24" s="11">
        <v>3</v>
      </c>
      <c r="B24" s="11"/>
      <c r="C24" s="11" t="s">
        <v>10</v>
      </c>
      <c r="D24" s="70">
        <f>SUM(D25:D27)</f>
        <v>684865.65000000014</v>
      </c>
      <c r="E24" s="70">
        <f>SUM(E25:E27)</f>
        <v>758495.28</v>
      </c>
      <c r="F24" s="70">
        <f>SUM(F25:F27)</f>
        <v>751707.89</v>
      </c>
      <c r="G24" s="70">
        <f>SUM(G25:G27)</f>
        <v>761027.81</v>
      </c>
      <c r="H24" s="70">
        <f>SUM(H25:H27)</f>
        <v>770487.52</v>
      </c>
    </row>
    <row r="25" spans="1:8" ht="15.75" customHeight="1" x14ac:dyDescent="0.25">
      <c r="A25" s="11"/>
      <c r="B25" s="16">
        <v>31</v>
      </c>
      <c r="C25" s="16" t="s">
        <v>11</v>
      </c>
      <c r="D25" s="8">
        <v>572177.78</v>
      </c>
      <c r="E25" s="9">
        <v>641500</v>
      </c>
      <c r="F25" s="9">
        <v>639000</v>
      </c>
      <c r="G25" s="9">
        <v>648285</v>
      </c>
      <c r="H25" s="9">
        <v>657709.27</v>
      </c>
    </row>
    <row r="26" spans="1:8" x14ac:dyDescent="0.25">
      <c r="A26" s="12"/>
      <c r="B26" s="12">
        <v>32</v>
      </c>
      <c r="C26" s="12" t="s">
        <v>22</v>
      </c>
      <c r="D26" s="8">
        <v>110498.57</v>
      </c>
      <c r="E26" s="9">
        <v>116995.28</v>
      </c>
      <c r="F26" s="9">
        <v>112707.89</v>
      </c>
      <c r="G26" s="9">
        <v>112742.81</v>
      </c>
      <c r="H26" s="9">
        <v>112778.25</v>
      </c>
    </row>
    <row r="27" spans="1:8" x14ac:dyDescent="0.25">
      <c r="A27" s="12"/>
      <c r="B27" s="12">
        <v>38</v>
      </c>
      <c r="C27" s="12" t="s">
        <v>69</v>
      </c>
      <c r="D27" s="8">
        <v>2189.3000000000002</v>
      </c>
      <c r="E27" s="9">
        <v>0</v>
      </c>
      <c r="F27" s="9"/>
      <c r="G27" s="9"/>
      <c r="H27" s="9"/>
    </row>
    <row r="28" spans="1:8" ht="25.5" x14ac:dyDescent="0.25">
      <c r="A28" s="14">
        <v>4</v>
      </c>
      <c r="B28" s="15"/>
      <c r="C28" s="26" t="s">
        <v>12</v>
      </c>
      <c r="D28" s="70">
        <v>5474.3</v>
      </c>
      <c r="E28" s="72">
        <v>11910</v>
      </c>
      <c r="F28" s="72">
        <v>3900</v>
      </c>
      <c r="G28" s="72">
        <v>3900</v>
      </c>
      <c r="H28" s="72">
        <v>3900</v>
      </c>
    </row>
    <row r="29" spans="1:8" ht="38.25" x14ac:dyDescent="0.25">
      <c r="A29" s="16"/>
      <c r="B29" s="16">
        <v>42</v>
      </c>
      <c r="C29" s="27" t="s">
        <v>13</v>
      </c>
      <c r="D29" s="8">
        <v>5474.3</v>
      </c>
      <c r="E29" s="9">
        <v>11910.48</v>
      </c>
      <c r="F29" s="9">
        <v>3900</v>
      </c>
      <c r="G29" s="9">
        <v>3900</v>
      </c>
      <c r="H29" s="10">
        <v>3900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workbookViewId="0">
      <selection activeCell="I24" sqref="I2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0" t="s">
        <v>128</v>
      </c>
      <c r="B1" s="90"/>
      <c r="C1" s="90"/>
      <c r="D1" s="90"/>
      <c r="E1" s="90"/>
      <c r="F1" s="90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90" t="s">
        <v>19</v>
      </c>
      <c r="B3" s="90"/>
      <c r="C3" s="90"/>
      <c r="D3" s="90"/>
      <c r="E3" s="90"/>
      <c r="F3" s="90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90" t="s">
        <v>4</v>
      </c>
      <c r="B5" s="90"/>
      <c r="C5" s="90"/>
      <c r="D5" s="90"/>
      <c r="E5" s="90"/>
      <c r="F5" s="90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90" t="s">
        <v>41</v>
      </c>
      <c r="B7" s="90"/>
      <c r="C7" s="90"/>
      <c r="D7" s="90"/>
      <c r="E7" s="90"/>
      <c r="F7" s="90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43</v>
      </c>
      <c r="B9" s="20" t="s">
        <v>129</v>
      </c>
      <c r="C9" s="21" t="s">
        <v>125</v>
      </c>
      <c r="D9" s="21" t="s">
        <v>130</v>
      </c>
      <c r="E9" s="21" t="s">
        <v>67</v>
      </c>
      <c r="F9" s="21" t="s">
        <v>131</v>
      </c>
    </row>
    <row r="10" spans="1:6" x14ac:dyDescent="0.25">
      <c r="A10" s="43" t="s">
        <v>0</v>
      </c>
      <c r="B10" s="79">
        <f>B13+B15+B19+B27+B11+B25</f>
        <v>698624.68</v>
      </c>
      <c r="C10" s="79">
        <f>C13+C15+C19+C27</f>
        <v>770405.76</v>
      </c>
      <c r="D10" s="79">
        <f>D13+D15+D19+D27</f>
        <v>755607.89</v>
      </c>
      <c r="E10" s="79">
        <f>E13+E15+E19+E27</f>
        <v>764927.92</v>
      </c>
      <c r="F10" s="79">
        <f>F13+F15+F19+F27</f>
        <v>774387.63</v>
      </c>
    </row>
    <row r="11" spans="1:6" x14ac:dyDescent="0.25">
      <c r="A11" s="26" t="s">
        <v>46</v>
      </c>
      <c r="B11" s="75">
        <v>0</v>
      </c>
      <c r="C11" s="41"/>
      <c r="D11" s="41"/>
      <c r="E11" s="41"/>
      <c r="F11" s="41"/>
    </row>
    <row r="12" spans="1:6" x14ac:dyDescent="0.25">
      <c r="A12" s="13" t="s">
        <v>47</v>
      </c>
      <c r="B12" s="9">
        <v>0</v>
      </c>
      <c r="C12" s="9"/>
      <c r="D12" s="9"/>
      <c r="E12" s="9"/>
      <c r="F12" s="9"/>
    </row>
    <row r="13" spans="1:6" x14ac:dyDescent="0.25">
      <c r="A13" s="76" t="s">
        <v>48</v>
      </c>
      <c r="B13" s="72">
        <v>4997</v>
      </c>
      <c r="C13" s="72">
        <v>5500</v>
      </c>
      <c r="D13" s="72">
        <v>3900</v>
      </c>
      <c r="E13" s="72">
        <v>3900</v>
      </c>
      <c r="F13" s="72">
        <v>3900</v>
      </c>
    </row>
    <row r="14" spans="1:6" x14ac:dyDescent="0.25">
      <c r="A14" s="12" t="s">
        <v>104</v>
      </c>
      <c r="B14" s="9">
        <v>4997.34</v>
      </c>
      <c r="C14" s="9">
        <v>5500</v>
      </c>
      <c r="D14" s="9">
        <v>3900</v>
      </c>
      <c r="E14" s="9">
        <v>3900</v>
      </c>
      <c r="F14" s="9">
        <v>3900</v>
      </c>
    </row>
    <row r="15" spans="1:6" ht="25.5" x14ac:dyDescent="0.25">
      <c r="A15" s="11" t="s">
        <v>45</v>
      </c>
      <c r="B15" s="72">
        <f>B17+B18+B16</f>
        <v>113191.85</v>
      </c>
      <c r="C15" s="72">
        <f>C17+C18</f>
        <v>117778.76</v>
      </c>
      <c r="D15" s="72">
        <f>D17+D18</f>
        <v>107748.89</v>
      </c>
      <c r="E15" s="72">
        <f>E17+E18</f>
        <v>107749</v>
      </c>
      <c r="F15" s="72">
        <f>F17+F18</f>
        <v>107749</v>
      </c>
    </row>
    <row r="16" spans="1:6" ht="25.5" x14ac:dyDescent="0.25">
      <c r="A16" s="16" t="s">
        <v>113</v>
      </c>
      <c r="B16" s="8">
        <v>240.5</v>
      </c>
      <c r="C16" s="72"/>
      <c r="D16" s="72"/>
      <c r="E16" s="72"/>
      <c r="F16" s="72"/>
    </row>
    <row r="17" spans="1:6" x14ac:dyDescent="0.25">
      <c r="A17" s="16" t="s">
        <v>105</v>
      </c>
      <c r="B17" s="8">
        <v>7493.25</v>
      </c>
      <c r="C17" s="9">
        <v>10029.870000000001</v>
      </c>
      <c r="D17" s="9"/>
      <c r="E17" s="9"/>
      <c r="F17" s="9"/>
    </row>
    <row r="18" spans="1:6" ht="25.5" x14ac:dyDescent="0.25">
      <c r="A18" s="69" t="s">
        <v>106</v>
      </c>
      <c r="B18" s="8">
        <v>105458.1</v>
      </c>
      <c r="C18" s="9">
        <v>107748.89</v>
      </c>
      <c r="D18" s="9">
        <v>107748.89</v>
      </c>
      <c r="E18" s="9">
        <v>107749</v>
      </c>
      <c r="F18" s="9">
        <v>107749</v>
      </c>
    </row>
    <row r="19" spans="1:6" x14ac:dyDescent="0.25">
      <c r="A19" s="77" t="s">
        <v>44</v>
      </c>
      <c r="B19" s="72">
        <f>SUM(B20:B24)</f>
        <v>578760.83000000007</v>
      </c>
      <c r="C19" s="72">
        <f>SUM(C20:C23)</f>
        <v>645627</v>
      </c>
      <c r="D19" s="72">
        <f>SUM(D20:D23)</f>
        <v>642459</v>
      </c>
      <c r="E19" s="72">
        <f>SUM(E20:E23)</f>
        <v>651778.92000000004</v>
      </c>
      <c r="F19" s="72">
        <f>SUM(F20:F23)</f>
        <v>661238.63</v>
      </c>
    </row>
    <row r="20" spans="1:6" x14ac:dyDescent="0.25">
      <c r="A20" s="69" t="s">
        <v>109</v>
      </c>
      <c r="B20" s="8">
        <v>0</v>
      </c>
      <c r="C20" s="9">
        <v>100</v>
      </c>
      <c r="D20" s="9">
        <v>100</v>
      </c>
      <c r="E20" s="9">
        <v>100</v>
      </c>
      <c r="F20" s="9">
        <v>100</v>
      </c>
    </row>
    <row r="21" spans="1:6" x14ac:dyDescent="0.25">
      <c r="A21" s="69" t="s">
        <v>110</v>
      </c>
      <c r="B21" s="8">
        <v>574380.53</v>
      </c>
      <c r="C21" s="9">
        <v>643996</v>
      </c>
      <c r="D21" s="9">
        <v>641328</v>
      </c>
      <c r="E21" s="9">
        <v>650647.92000000004</v>
      </c>
      <c r="F21" s="9">
        <v>660107.63</v>
      </c>
    </row>
    <row r="22" spans="1:6" ht="25.5" x14ac:dyDescent="0.25">
      <c r="A22" s="69" t="s">
        <v>111</v>
      </c>
      <c r="B22" s="8">
        <v>0</v>
      </c>
      <c r="C22" s="9">
        <v>500</v>
      </c>
      <c r="D22" s="9">
        <v>0</v>
      </c>
      <c r="E22" s="9">
        <v>0</v>
      </c>
      <c r="F22" s="9">
        <v>0</v>
      </c>
    </row>
    <row r="23" spans="1:6" x14ac:dyDescent="0.25">
      <c r="A23" s="69" t="s">
        <v>112</v>
      </c>
      <c r="B23" s="8">
        <v>4380.3</v>
      </c>
      <c r="C23" s="9">
        <v>1031</v>
      </c>
      <c r="D23" s="9">
        <v>1031</v>
      </c>
      <c r="E23" s="9">
        <v>1031</v>
      </c>
      <c r="F23" s="9">
        <v>1031</v>
      </c>
    </row>
    <row r="24" spans="1:6" x14ac:dyDescent="0.25">
      <c r="A24" s="69" t="s">
        <v>116</v>
      </c>
      <c r="B24" s="8">
        <v>0</v>
      </c>
      <c r="C24" s="9"/>
      <c r="D24" s="9"/>
      <c r="E24" s="9"/>
      <c r="F24" s="9"/>
    </row>
    <row r="25" spans="1:6" ht="25.5" x14ac:dyDescent="0.25">
      <c r="A25" s="77" t="s">
        <v>114</v>
      </c>
      <c r="B25" s="70">
        <v>0</v>
      </c>
      <c r="C25" s="9"/>
      <c r="D25" s="9"/>
      <c r="E25" s="9"/>
      <c r="F25" s="9"/>
    </row>
    <row r="26" spans="1:6" x14ac:dyDescent="0.25">
      <c r="A26" s="69" t="s">
        <v>115</v>
      </c>
      <c r="B26" s="8">
        <v>0</v>
      </c>
      <c r="C26" s="9"/>
      <c r="D26" s="9"/>
      <c r="E26" s="9"/>
      <c r="F26" s="9"/>
    </row>
    <row r="27" spans="1:6" x14ac:dyDescent="0.25">
      <c r="A27" s="43" t="s">
        <v>107</v>
      </c>
      <c r="B27" s="70">
        <v>1675</v>
      </c>
      <c r="C27" s="72">
        <v>1500</v>
      </c>
      <c r="D27" s="72">
        <v>1500</v>
      </c>
      <c r="E27" s="72">
        <v>1500</v>
      </c>
      <c r="F27" s="78">
        <v>1500</v>
      </c>
    </row>
    <row r="28" spans="1:6" x14ac:dyDescent="0.25">
      <c r="A28" s="12" t="s">
        <v>108</v>
      </c>
      <c r="B28" s="8">
        <v>1674.8</v>
      </c>
      <c r="C28" s="9">
        <v>1500</v>
      </c>
      <c r="D28" s="9">
        <v>1500</v>
      </c>
      <c r="E28" s="9">
        <v>1500</v>
      </c>
      <c r="F28" s="10">
        <v>1500</v>
      </c>
    </row>
    <row r="31" spans="1:6" ht="15.75" customHeight="1" x14ac:dyDescent="0.25">
      <c r="A31" s="90" t="s">
        <v>42</v>
      </c>
      <c r="B31" s="90"/>
      <c r="C31" s="90"/>
      <c r="D31" s="90"/>
      <c r="E31" s="90"/>
      <c r="F31" s="90"/>
    </row>
    <row r="32" spans="1:6" ht="18" x14ac:dyDescent="0.25">
      <c r="A32" s="25"/>
      <c r="B32" s="25"/>
      <c r="C32" s="25"/>
      <c r="D32" s="25"/>
      <c r="E32" s="5"/>
      <c r="F32" s="5"/>
    </row>
    <row r="33" spans="1:6" ht="25.5" x14ac:dyDescent="0.25">
      <c r="A33" s="21" t="s">
        <v>43</v>
      </c>
      <c r="B33" s="20" t="s">
        <v>129</v>
      </c>
      <c r="C33" s="21" t="s">
        <v>125</v>
      </c>
      <c r="D33" s="21" t="s">
        <v>130</v>
      </c>
      <c r="E33" s="21" t="s">
        <v>67</v>
      </c>
      <c r="F33" s="21" t="s">
        <v>131</v>
      </c>
    </row>
    <row r="34" spans="1:6" x14ac:dyDescent="0.25">
      <c r="A34" s="43" t="s">
        <v>1</v>
      </c>
      <c r="B34" s="71">
        <f>B35+B37+B39+B43+B46</f>
        <v>690339.95000000019</v>
      </c>
      <c r="C34" s="71">
        <f>C35+C37+C39+C43+C46</f>
        <v>770405.76</v>
      </c>
      <c r="D34" s="71">
        <f>D35+D37+D39+D43+D46</f>
        <v>755607.89</v>
      </c>
      <c r="E34" s="71">
        <f>E35+E37+E39+E43+E46</f>
        <v>764927.92</v>
      </c>
      <c r="F34" s="71">
        <f>F35+F37+F39+F43+F46</f>
        <v>770555</v>
      </c>
    </row>
    <row r="35" spans="1:6" ht="15.75" customHeight="1" x14ac:dyDescent="0.25">
      <c r="A35" s="26" t="s">
        <v>46</v>
      </c>
      <c r="B35" s="70">
        <v>0</v>
      </c>
      <c r="C35" s="9"/>
      <c r="D35" s="9"/>
      <c r="E35" s="9"/>
      <c r="F35" s="9"/>
    </row>
    <row r="36" spans="1:6" x14ac:dyDescent="0.25">
      <c r="A36" s="12" t="s">
        <v>47</v>
      </c>
      <c r="B36" s="8">
        <v>0</v>
      </c>
      <c r="C36" s="9"/>
      <c r="D36" s="9"/>
      <c r="E36" s="9"/>
      <c r="F36" s="9"/>
    </row>
    <row r="37" spans="1:6" x14ac:dyDescent="0.25">
      <c r="A37" s="76" t="s">
        <v>48</v>
      </c>
      <c r="B37" s="70">
        <v>2045</v>
      </c>
      <c r="C37" s="72">
        <v>5500</v>
      </c>
      <c r="D37" s="72">
        <v>3900</v>
      </c>
      <c r="E37" s="72">
        <v>3900</v>
      </c>
      <c r="F37" s="72">
        <v>5500</v>
      </c>
    </row>
    <row r="38" spans="1:6" x14ac:dyDescent="0.25">
      <c r="A38" s="12" t="s">
        <v>104</v>
      </c>
      <c r="B38" s="8">
        <v>2045</v>
      </c>
      <c r="C38" s="9">
        <v>5500</v>
      </c>
      <c r="D38" s="9">
        <v>3900</v>
      </c>
      <c r="E38" s="9">
        <v>3900</v>
      </c>
      <c r="F38" s="9">
        <v>5500</v>
      </c>
    </row>
    <row r="39" spans="1:6" s="84" customFormat="1" ht="25.5" x14ac:dyDescent="0.25">
      <c r="A39" s="77" t="s">
        <v>117</v>
      </c>
      <c r="B39" s="85">
        <f>SUM(B40:B42)</f>
        <v>107859.32</v>
      </c>
      <c r="C39" s="85">
        <f>SUM(C40:C42)</f>
        <v>117778.76</v>
      </c>
      <c r="D39" s="85">
        <f>SUM(D40:D42)</f>
        <v>107748.89</v>
      </c>
      <c r="E39" s="85">
        <f>SUM(E40:E42)</f>
        <v>107749</v>
      </c>
      <c r="F39" s="85">
        <f>SUM(F40:F42)</f>
        <v>114479</v>
      </c>
    </row>
    <row r="40" spans="1:6" s="84" customFormat="1" ht="25.5" x14ac:dyDescent="0.25">
      <c r="A40" s="69" t="s">
        <v>119</v>
      </c>
      <c r="B40" s="82"/>
      <c r="C40" s="83"/>
      <c r="D40" s="83"/>
      <c r="E40" s="83"/>
      <c r="F40" s="83"/>
    </row>
    <row r="41" spans="1:6" s="84" customFormat="1" x14ac:dyDescent="0.25">
      <c r="A41" s="69" t="s">
        <v>118</v>
      </c>
      <c r="B41" s="82">
        <v>2401.2199999999998</v>
      </c>
      <c r="C41" s="83">
        <v>10029.870000000001</v>
      </c>
      <c r="D41" s="83"/>
      <c r="E41" s="83"/>
      <c r="F41" s="83"/>
    </row>
    <row r="42" spans="1:6" s="84" customFormat="1" ht="25.5" x14ac:dyDescent="0.25">
      <c r="A42" s="69" t="s">
        <v>120</v>
      </c>
      <c r="B42" s="82">
        <v>105458.1</v>
      </c>
      <c r="C42" s="83">
        <v>107748.89</v>
      </c>
      <c r="D42" s="83">
        <v>107748.89</v>
      </c>
      <c r="E42" s="83">
        <v>107749</v>
      </c>
      <c r="F42" s="83">
        <v>114479</v>
      </c>
    </row>
    <row r="43" spans="1:6" s="84" customFormat="1" x14ac:dyDescent="0.25">
      <c r="A43" s="77" t="s">
        <v>44</v>
      </c>
      <c r="B43" s="85">
        <f>B44+B45</f>
        <v>578760.83000000007</v>
      </c>
      <c r="C43" s="85">
        <f>C44+C45</f>
        <v>645627</v>
      </c>
      <c r="D43" s="85">
        <f>D44+D45</f>
        <v>642459</v>
      </c>
      <c r="E43" s="85">
        <f>E44+E45</f>
        <v>651778.92000000004</v>
      </c>
      <c r="F43" s="85">
        <f>F44+F45</f>
        <v>649576</v>
      </c>
    </row>
    <row r="44" spans="1:6" s="84" customFormat="1" ht="25.5" x14ac:dyDescent="0.25">
      <c r="A44" s="69" t="s">
        <v>121</v>
      </c>
      <c r="B44" s="82">
        <v>574380.53</v>
      </c>
      <c r="C44" s="83">
        <v>644596</v>
      </c>
      <c r="D44" s="83">
        <v>641428</v>
      </c>
      <c r="E44" s="83">
        <v>650747.92000000004</v>
      </c>
      <c r="F44" s="83">
        <v>645545</v>
      </c>
    </row>
    <row r="45" spans="1:6" s="84" customFormat="1" x14ac:dyDescent="0.25">
      <c r="A45" s="69" t="s">
        <v>112</v>
      </c>
      <c r="B45" s="82">
        <v>4380.3</v>
      </c>
      <c r="C45" s="83">
        <v>1031</v>
      </c>
      <c r="D45" s="83">
        <v>1031</v>
      </c>
      <c r="E45" s="83">
        <v>1031</v>
      </c>
      <c r="F45" s="83">
        <v>4031</v>
      </c>
    </row>
    <row r="46" spans="1:6" x14ac:dyDescent="0.25">
      <c r="A46" s="26" t="s">
        <v>107</v>
      </c>
      <c r="B46" s="70">
        <v>1674.8</v>
      </c>
      <c r="C46" s="72">
        <v>1500</v>
      </c>
      <c r="D46" s="72">
        <v>1500</v>
      </c>
      <c r="E46" s="72">
        <v>1500</v>
      </c>
      <c r="F46" s="72">
        <v>1000</v>
      </c>
    </row>
    <row r="47" spans="1:6" x14ac:dyDescent="0.25">
      <c r="A47" s="12" t="s">
        <v>108</v>
      </c>
      <c r="B47" s="8">
        <v>1675</v>
      </c>
      <c r="C47" s="9">
        <v>1500</v>
      </c>
      <c r="D47" s="9">
        <v>1500</v>
      </c>
      <c r="E47" s="9">
        <v>1500</v>
      </c>
      <c r="F47" s="10">
        <v>1000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57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H12" sqref="H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0" t="s">
        <v>128</v>
      </c>
      <c r="B1" s="90"/>
      <c r="C1" s="90"/>
      <c r="D1" s="90"/>
      <c r="E1" s="90"/>
      <c r="F1" s="9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0" t="s">
        <v>19</v>
      </c>
      <c r="B3" s="90"/>
      <c r="C3" s="90"/>
      <c r="D3" s="90"/>
      <c r="E3" s="103"/>
      <c r="F3" s="10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0" t="s">
        <v>4</v>
      </c>
      <c r="B5" s="91"/>
      <c r="C5" s="91"/>
      <c r="D5" s="91"/>
      <c r="E5" s="91"/>
      <c r="F5" s="9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0" t="s">
        <v>14</v>
      </c>
      <c r="B7" s="109"/>
      <c r="C7" s="109"/>
      <c r="D7" s="109"/>
      <c r="E7" s="109"/>
      <c r="F7" s="10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43</v>
      </c>
      <c r="B9" s="20" t="s">
        <v>129</v>
      </c>
      <c r="C9" s="21" t="s">
        <v>125</v>
      </c>
      <c r="D9" s="21" t="s">
        <v>130</v>
      </c>
      <c r="E9" s="21" t="s">
        <v>67</v>
      </c>
      <c r="F9" s="21" t="s">
        <v>131</v>
      </c>
    </row>
    <row r="10" spans="1:6" ht="15.75" customHeight="1" x14ac:dyDescent="0.25">
      <c r="A10" s="11" t="s">
        <v>15</v>
      </c>
      <c r="B10" s="8">
        <v>690339.95</v>
      </c>
      <c r="C10" s="9">
        <v>770405.76</v>
      </c>
      <c r="D10" s="9">
        <v>755607.89</v>
      </c>
      <c r="E10" s="9">
        <v>764927.81</v>
      </c>
      <c r="F10" s="9">
        <v>774387.52</v>
      </c>
    </row>
    <row r="11" spans="1:6" ht="15.75" customHeight="1" x14ac:dyDescent="0.25">
      <c r="A11" s="11" t="s">
        <v>71</v>
      </c>
      <c r="B11" s="8">
        <v>690339.95</v>
      </c>
      <c r="C11" s="9">
        <v>770405.76</v>
      </c>
      <c r="D11" s="9">
        <v>755607.89</v>
      </c>
      <c r="E11" s="9">
        <v>764927.81</v>
      </c>
      <c r="F11" s="9">
        <v>774387.52</v>
      </c>
    </row>
    <row r="12" spans="1:6" x14ac:dyDescent="0.25">
      <c r="A12" s="18" t="s">
        <v>72</v>
      </c>
      <c r="B12" s="8">
        <v>690339.95</v>
      </c>
      <c r="C12" s="9">
        <v>770405.76</v>
      </c>
      <c r="D12" s="9">
        <v>755607.89</v>
      </c>
      <c r="E12" s="9">
        <v>764927.81</v>
      </c>
      <c r="F12" s="9">
        <v>774387.52</v>
      </c>
    </row>
    <row r="13" spans="1:6" x14ac:dyDescent="0.25">
      <c r="A13" s="17" t="s">
        <v>73</v>
      </c>
      <c r="B13" s="8">
        <v>690339.95</v>
      </c>
      <c r="C13" s="9">
        <v>770405.76</v>
      </c>
      <c r="D13" s="9">
        <v>755607.89</v>
      </c>
      <c r="E13" s="9">
        <v>764927.81</v>
      </c>
      <c r="F13" s="9">
        <v>774387.52</v>
      </c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10" sqref="H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0" t="s">
        <v>128</v>
      </c>
      <c r="B1" s="90"/>
      <c r="C1" s="90"/>
      <c r="D1" s="90"/>
      <c r="E1" s="90"/>
      <c r="F1" s="90"/>
      <c r="G1" s="90"/>
      <c r="H1" s="90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0" t="s">
        <v>19</v>
      </c>
      <c r="B3" s="90"/>
      <c r="C3" s="90"/>
      <c r="D3" s="90"/>
      <c r="E3" s="90"/>
      <c r="F3" s="90"/>
      <c r="G3" s="90"/>
      <c r="H3" s="90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0" t="s">
        <v>50</v>
      </c>
      <c r="B5" s="90"/>
      <c r="C5" s="90"/>
      <c r="D5" s="90"/>
      <c r="E5" s="90"/>
      <c r="F5" s="90"/>
      <c r="G5" s="90"/>
      <c r="H5" s="90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31</v>
      </c>
      <c r="D7" s="20" t="s">
        <v>129</v>
      </c>
      <c r="E7" s="21" t="s">
        <v>125</v>
      </c>
      <c r="F7" s="21" t="s">
        <v>130</v>
      </c>
      <c r="G7" s="21" t="s">
        <v>67</v>
      </c>
      <c r="H7" s="21" t="s">
        <v>131</v>
      </c>
    </row>
    <row r="8" spans="1:8" x14ac:dyDescent="0.25">
      <c r="A8" s="41"/>
      <c r="B8" s="42"/>
      <c r="C8" s="40" t="s">
        <v>52</v>
      </c>
      <c r="D8" s="42"/>
      <c r="E8" s="41"/>
      <c r="F8" s="41"/>
      <c r="G8" s="41"/>
      <c r="H8" s="41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55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17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0" t="s">
        <v>128</v>
      </c>
      <c r="B1" s="90"/>
      <c r="C1" s="90"/>
      <c r="D1" s="90"/>
      <c r="E1" s="90"/>
      <c r="F1" s="90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90" t="s">
        <v>19</v>
      </c>
      <c r="B3" s="90"/>
      <c r="C3" s="90"/>
      <c r="D3" s="90"/>
      <c r="E3" s="90"/>
      <c r="F3" s="90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90" t="s">
        <v>51</v>
      </c>
      <c r="B5" s="90"/>
      <c r="C5" s="90"/>
      <c r="D5" s="90"/>
      <c r="E5" s="90"/>
      <c r="F5" s="90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43</v>
      </c>
      <c r="B7" s="20" t="s">
        <v>129</v>
      </c>
      <c r="C7" s="21" t="s">
        <v>125</v>
      </c>
      <c r="D7" s="21" t="s">
        <v>130</v>
      </c>
      <c r="E7" s="21" t="s">
        <v>67</v>
      </c>
      <c r="F7" s="21" t="s">
        <v>131</v>
      </c>
    </row>
    <row r="8" spans="1:6" x14ac:dyDescent="0.25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8" t="s">
        <v>54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55</v>
      </c>
      <c r="B12" s="8"/>
      <c r="C12" s="9"/>
      <c r="D12" s="9"/>
      <c r="E12" s="9"/>
      <c r="F12" s="9"/>
    </row>
    <row r="13" spans="1:6" x14ac:dyDescent="0.25">
      <c r="A13" s="26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x14ac:dyDescent="0.25">
      <c r="A15" s="26" t="s">
        <v>48</v>
      </c>
      <c r="B15" s="8"/>
      <c r="C15" s="9"/>
      <c r="D15" s="9"/>
      <c r="E15" s="9"/>
      <c r="F15" s="10"/>
    </row>
    <row r="16" spans="1:6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tabSelected="1" topLeftCell="A16" workbookViewId="0">
      <selection activeCell="I23" sqref="I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0" t="s">
        <v>128</v>
      </c>
      <c r="B1" s="90"/>
      <c r="C1" s="90"/>
      <c r="D1" s="90"/>
      <c r="E1" s="90"/>
      <c r="F1" s="90"/>
      <c r="G1" s="90"/>
      <c r="H1" s="90"/>
      <c r="I1" s="90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0" t="s">
        <v>18</v>
      </c>
      <c r="B3" s="91"/>
      <c r="C3" s="91"/>
      <c r="D3" s="91"/>
      <c r="E3" s="91"/>
      <c r="F3" s="91"/>
      <c r="G3" s="91"/>
      <c r="H3" s="91"/>
      <c r="I3" s="91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8" t="s">
        <v>20</v>
      </c>
      <c r="B5" s="119"/>
      <c r="C5" s="120"/>
      <c r="D5" s="20" t="s">
        <v>21</v>
      </c>
      <c r="E5" s="20" t="s">
        <v>129</v>
      </c>
      <c r="F5" s="21" t="s">
        <v>125</v>
      </c>
      <c r="G5" s="21" t="s">
        <v>130</v>
      </c>
      <c r="H5" s="21" t="s">
        <v>67</v>
      </c>
      <c r="I5" s="21" t="s">
        <v>131</v>
      </c>
    </row>
    <row r="6" spans="1:9" ht="25.5" x14ac:dyDescent="0.25">
      <c r="A6" s="111" t="s">
        <v>74</v>
      </c>
      <c r="B6" s="116"/>
      <c r="C6" s="117"/>
      <c r="D6" s="29" t="s">
        <v>75</v>
      </c>
      <c r="E6" s="70">
        <f>E7+E12</f>
        <v>679288</v>
      </c>
      <c r="F6" s="70">
        <f>F7+F12</f>
        <v>751745</v>
      </c>
      <c r="G6" s="70">
        <f>G7+G12</f>
        <v>749077</v>
      </c>
      <c r="H6" s="70">
        <f>H7+H12</f>
        <v>758396.92</v>
      </c>
      <c r="I6" s="70">
        <f>I7+I12</f>
        <v>767856</v>
      </c>
    </row>
    <row r="7" spans="1:9" ht="25.5" x14ac:dyDescent="0.25">
      <c r="A7" s="111" t="s">
        <v>76</v>
      </c>
      <c r="B7" s="116"/>
      <c r="C7" s="117"/>
      <c r="D7" s="29" t="s">
        <v>77</v>
      </c>
      <c r="E7" s="70">
        <v>105458</v>
      </c>
      <c r="F7" s="72">
        <v>107749</v>
      </c>
      <c r="G7" s="72">
        <v>107749</v>
      </c>
      <c r="H7" s="72">
        <v>107749</v>
      </c>
      <c r="I7" s="72">
        <v>107749</v>
      </c>
    </row>
    <row r="8" spans="1:9" ht="25.5" x14ac:dyDescent="0.25">
      <c r="A8" s="121" t="s">
        <v>78</v>
      </c>
      <c r="B8" s="122"/>
      <c r="C8" s="123"/>
      <c r="D8" s="39" t="s">
        <v>79</v>
      </c>
      <c r="E8" s="8">
        <v>105458</v>
      </c>
      <c r="F8" s="9">
        <v>107749</v>
      </c>
      <c r="G8" s="9">
        <v>107749</v>
      </c>
      <c r="H8" s="9">
        <v>107749</v>
      </c>
      <c r="I8" s="10">
        <v>107749</v>
      </c>
    </row>
    <row r="9" spans="1:9" x14ac:dyDescent="0.25">
      <c r="A9" s="110">
        <v>3</v>
      </c>
      <c r="B9" s="124"/>
      <c r="C9" s="125"/>
      <c r="D9" s="28" t="s">
        <v>10</v>
      </c>
      <c r="E9" s="8">
        <v>105458</v>
      </c>
      <c r="F9" s="9">
        <v>107749</v>
      </c>
      <c r="G9" s="9">
        <v>107749</v>
      </c>
      <c r="H9" s="9">
        <v>107749</v>
      </c>
      <c r="I9" s="10">
        <v>107749</v>
      </c>
    </row>
    <row r="10" spans="1:9" x14ac:dyDescent="0.25">
      <c r="A10" s="126">
        <v>31</v>
      </c>
      <c r="B10" s="127"/>
      <c r="C10" s="128"/>
      <c r="D10" s="28" t="s">
        <v>11</v>
      </c>
      <c r="E10" s="8"/>
      <c r="F10" s="9"/>
      <c r="G10" s="9"/>
      <c r="H10" s="9"/>
      <c r="I10" s="10"/>
    </row>
    <row r="11" spans="1:9" x14ac:dyDescent="0.25">
      <c r="A11" s="126">
        <v>32</v>
      </c>
      <c r="B11" s="127"/>
      <c r="C11" s="128"/>
      <c r="D11" s="28" t="s">
        <v>22</v>
      </c>
      <c r="E11" s="8">
        <v>105458.1</v>
      </c>
      <c r="F11" s="9">
        <v>107748.89</v>
      </c>
      <c r="G11" s="9">
        <v>107749</v>
      </c>
      <c r="H11" s="9">
        <v>107749</v>
      </c>
      <c r="I11" s="10">
        <v>107749</v>
      </c>
    </row>
    <row r="12" spans="1:9" ht="25.5" x14ac:dyDescent="0.25">
      <c r="A12" s="111" t="s">
        <v>80</v>
      </c>
      <c r="B12" s="116"/>
      <c r="C12" s="117"/>
      <c r="D12" s="29" t="s">
        <v>81</v>
      </c>
      <c r="E12" s="70">
        <v>573830</v>
      </c>
      <c r="F12" s="72">
        <v>643996</v>
      </c>
      <c r="G12" s="72">
        <v>641328</v>
      </c>
      <c r="H12" s="9">
        <v>650647.92000000004</v>
      </c>
      <c r="I12" s="10">
        <v>660107</v>
      </c>
    </row>
    <row r="13" spans="1:9" ht="15" customHeight="1" x14ac:dyDescent="0.25">
      <c r="A13" s="121" t="s">
        <v>82</v>
      </c>
      <c r="B13" s="122"/>
      <c r="C13" s="123"/>
      <c r="D13" s="39" t="s">
        <v>83</v>
      </c>
      <c r="E13" s="8">
        <v>573830</v>
      </c>
      <c r="F13" s="9">
        <v>643996</v>
      </c>
      <c r="G13" s="9">
        <v>641328</v>
      </c>
      <c r="H13" s="9">
        <v>650647.92000000004</v>
      </c>
      <c r="I13" s="10">
        <v>660107</v>
      </c>
    </row>
    <row r="14" spans="1:9" x14ac:dyDescent="0.25">
      <c r="A14" s="110">
        <v>3</v>
      </c>
      <c r="B14" s="124"/>
      <c r="C14" s="125"/>
      <c r="D14" s="28" t="s">
        <v>10</v>
      </c>
      <c r="E14" s="8">
        <f>E15+E16</f>
        <v>573829.78</v>
      </c>
      <c r="F14" s="9">
        <v>643996</v>
      </c>
      <c r="G14" s="9">
        <v>641328</v>
      </c>
      <c r="H14" s="9">
        <v>650647.92000000004</v>
      </c>
      <c r="I14" s="10">
        <v>660107</v>
      </c>
    </row>
    <row r="15" spans="1:9" x14ac:dyDescent="0.25">
      <c r="A15" s="110">
        <v>31</v>
      </c>
      <c r="B15" s="124"/>
      <c r="C15" s="125"/>
      <c r="D15" s="28" t="s">
        <v>11</v>
      </c>
      <c r="E15" s="8">
        <v>572177.78</v>
      </c>
      <c r="F15" s="9">
        <v>641500</v>
      </c>
      <c r="G15" s="9">
        <v>639000</v>
      </c>
      <c r="H15" s="9">
        <v>648285</v>
      </c>
      <c r="I15" s="10">
        <v>657709</v>
      </c>
    </row>
    <row r="16" spans="1:9" ht="15" customHeight="1" x14ac:dyDescent="0.25">
      <c r="A16" s="110">
        <v>32</v>
      </c>
      <c r="B16" s="124"/>
      <c r="C16" s="125"/>
      <c r="D16" s="65" t="s">
        <v>22</v>
      </c>
      <c r="E16" s="8">
        <v>1652</v>
      </c>
      <c r="F16" s="9">
        <v>2496</v>
      </c>
      <c r="G16" s="9">
        <v>2328</v>
      </c>
      <c r="H16" s="9">
        <v>2362.92</v>
      </c>
      <c r="I16" s="10">
        <v>2398.36</v>
      </c>
    </row>
    <row r="17" spans="1:9" ht="25.5" x14ac:dyDescent="0.25">
      <c r="A17" s="111" t="s">
        <v>84</v>
      </c>
      <c r="B17" s="116"/>
      <c r="C17" s="117"/>
      <c r="D17" s="66" t="s">
        <v>85</v>
      </c>
      <c r="E17" s="70">
        <f>E19+E22+E26+E29+E32+E36+E39+E42</f>
        <v>11051.849999999999</v>
      </c>
      <c r="F17" s="70">
        <f>F18+F36</f>
        <v>19959.89</v>
      </c>
      <c r="G17" s="70">
        <f>G18+G36</f>
        <v>6531</v>
      </c>
      <c r="H17" s="70">
        <f>H18+H36</f>
        <v>6531</v>
      </c>
      <c r="I17" s="70">
        <f>I18+I36</f>
        <v>6531</v>
      </c>
    </row>
    <row r="18" spans="1:9" ht="25.5" x14ac:dyDescent="0.25">
      <c r="A18" s="111" t="s">
        <v>86</v>
      </c>
      <c r="B18" s="99"/>
      <c r="C18" s="100"/>
      <c r="D18" s="66" t="s">
        <v>87</v>
      </c>
      <c r="E18" s="8">
        <v>10953.07</v>
      </c>
      <c r="F18" s="9">
        <f>F19+F22+F26+F29+F32</f>
        <v>18659.89</v>
      </c>
      <c r="G18" s="9">
        <f>G19+G22+G26+G29+G32</f>
        <v>6531</v>
      </c>
      <c r="H18" s="9">
        <f>H19+H22+H26+H29+H32</f>
        <v>6531</v>
      </c>
      <c r="I18" s="9">
        <f>I19+I22+I26+I29+I32</f>
        <v>6531</v>
      </c>
    </row>
    <row r="19" spans="1:9" x14ac:dyDescent="0.25">
      <c r="A19" s="110" t="s">
        <v>88</v>
      </c>
      <c r="B19" s="114"/>
      <c r="C19" s="115"/>
      <c r="D19" s="80" t="s">
        <v>89</v>
      </c>
      <c r="E19" s="70">
        <v>2401</v>
      </c>
      <c r="F19" s="72">
        <v>10029</v>
      </c>
      <c r="G19" s="9"/>
      <c r="H19" s="9"/>
      <c r="I19" s="10"/>
    </row>
    <row r="20" spans="1:9" x14ac:dyDescent="0.25">
      <c r="A20" s="110">
        <v>32</v>
      </c>
      <c r="B20" s="114"/>
      <c r="C20" s="115"/>
      <c r="D20" s="65" t="s">
        <v>22</v>
      </c>
      <c r="E20" s="8">
        <v>655.94</v>
      </c>
      <c r="F20" s="9">
        <v>3619.39</v>
      </c>
      <c r="G20" s="9"/>
      <c r="H20" s="9"/>
      <c r="I20" s="10"/>
    </row>
    <row r="21" spans="1:9" ht="25.5" x14ac:dyDescent="0.25">
      <c r="A21" s="110">
        <v>42</v>
      </c>
      <c r="B21" s="114"/>
      <c r="C21" s="115"/>
      <c r="D21" s="65" t="s">
        <v>30</v>
      </c>
      <c r="E21" s="8">
        <v>1745</v>
      </c>
      <c r="F21" s="9">
        <v>6410.48</v>
      </c>
      <c r="G21" s="9"/>
      <c r="H21" s="9"/>
      <c r="I21" s="10"/>
    </row>
    <row r="22" spans="1:9" x14ac:dyDescent="0.25">
      <c r="A22" s="110" t="s">
        <v>90</v>
      </c>
      <c r="B22" s="99"/>
      <c r="C22" s="100"/>
      <c r="D22" s="80" t="s">
        <v>91</v>
      </c>
      <c r="E22" s="70">
        <v>2045</v>
      </c>
      <c r="F22" s="72">
        <v>5500</v>
      </c>
      <c r="G22" s="72">
        <v>3900</v>
      </c>
      <c r="H22" s="72">
        <v>3900</v>
      </c>
      <c r="I22" s="78">
        <v>3900</v>
      </c>
    </row>
    <row r="23" spans="1:9" x14ac:dyDescent="0.25">
      <c r="A23" s="110">
        <v>32</v>
      </c>
      <c r="B23" s="99"/>
      <c r="C23" s="100"/>
      <c r="D23" s="65" t="s">
        <v>22</v>
      </c>
      <c r="E23" s="8"/>
      <c r="F23" s="9">
        <v>500</v>
      </c>
      <c r="G23" s="9">
        <v>0</v>
      </c>
      <c r="H23" s="9">
        <v>0</v>
      </c>
      <c r="I23" s="10">
        <v>0</v>
      </c>
    </row>
    <row r="24" spans="1:9" x14ac:dyDescent="0.25">
      <c r="A24" s="110">
        <v>38</v>
      </c>
      <c r="B24" s="99"/>
      <c r="C24" s="100"/>
      <c r="D24" s="81" t="s">
        <v>69</v>
      </c>
      <c r="E24" s="8">
        <v>300</v>
      </c>
      <c r="F24" s="9">
        <v>0</v>
      </c>
      <c r="G24" s="9"/>
      <c r="H24" s="9"/>
      <c r="I24" s="10"/>
    </row>
    <row r="25" spans="1:9" ht="25.5" x14ac:dyDescent="0.25">
      <c r="A25" s="110">
        <v>42</v>
      </c>
      <c r="B25" s="99"/>
      <c r="C25" s="100"/>
      <c r="D25" s="65" t="s">
        <v>30</v>
      </c>
      <c r="E25" s="8">
        <v>1745</v>
      </c>
      <c r="F25" s="9">
        <v>5000</v>
      </c>
      <c r="G25" s="9">
        <v>3900</v>
      </c>
      <c r="H25" s="9">
        <v>3900</v>
      </c>
      <c r="I25" s="10">
        <v>3900</v>
      </c>
    </row>
    <row r="26" spans="1:9" x14ac:dyDescent="0.25">
      <c r="A26" s="110" t="s">
        <v>92</v>
      </c>
      <c r="B26" s="99"/>
      <c r="C26" s="100"/>
      <c r="D26" s="80" t="s">
        <v>93</v>
      </c>
      <c r="E26" s="70">
        <f>SUM(E27:E28)</f>
        <v>4380.3</v>
      </c>
      <c r="F26" s="70">
        <f>SUM(F27:F28)</f>
        <v>1030.8900000000001</v>
      </c>
      <c r="G26" s="72">
        <v>1031</v>
      </c>
      <c r="H26" s="72">
        <v>1031</v>
      </c>
      <c r="I26" s="78">
        <v>1031</v>
      </c>
    </row>
    <row r="27" spans="1:9" x14ac:dyDescent="0.25">
      <c r="A27" s="110">
        <v>32</v>
      </c>
      <c r="B27" s="99"/>
      <c r="C27" s="100"/>
      <c r="D27" s="65" t="s">
        <v>22</v>
      </c>
      <c r="E27" s="8">
        <v>1031</v>
      </c>
      <c r="F27" s="9">
        <v>1030.8900000000001</v>
      </c>
      <c r="G27" s="9">
        <v>1031</v>
      </c>
      <c r="H27" s="9">
        <v>1031</v>
      </c>
      <c r="I27" s="10">
        <v>1031</v>
      </c>
    </row>
    <row r="28" spans="1:9" ht="25.5" x14ac:dyDescent="0.25">
      <c r="A28" s="110">
        <v>42</v>
      </c>
      <c r="B28" s="99"/>
      <c r="C28" s="100"/>
      <c r="D28" s="65" t="s">
        <v>30</v>
      </c>
      <c r="E28" s="8">
        <v>3349.3</v>
      </c>
      <c r="F28" s="9">
        <v>0</v>
      </c>
      <c r="G28" s="9">
        <v>0</v>
      </c>
      <c r="H28" s="9">
        <v>0</v>
      </c>
      <c r="I28" s="10">
        <v>0</v>
      </c>
    </row>
    <row r="29" spans="1:9" x14ac:dyDescent="0.25">
      <c r="A29" s="110" t="s">
        <v>94</v>
      </c>
      <c r="B29" s="99"/>
      <c r="C29" s="100"/>
      <c r="D29" s="80" t="s">
        <v>95</v>
      </c>
      <c r="E29" s="70">
        <v>1674.8</v>
      </c>
      <c r="F29" s="72">
        <v>1500</v>
      </c>
      <c r="G29" s="72">
        <v>1500</v>
      </c>
      <c r="H29" s="72">
        <v>1500</v>
      </c>
      <c r="I29" s="78">
        <v>1500</v>
      </c>
    </row>
    <row r="30" spans="1:9" x14ac:dyDescent="0.25">
      <c r="A30" s="110">
        <v>32</v>
      </c>
      <c r="B30" s="99"/>
      <c r="C30" s="100"/>
      <c r="D30" s="65" t="s">
        <v>22</v>
      </c>
      <c r="E30" s="8">
        <v>1630</v>
      </c>
      <c r="F30" s="9">
        <v>1500</v>
      </c>
      <c r="G30" s="9">
        <v>1500</v>
      </c>
      <c r="H30" s="9">
        <v>1500</v>
      </c>
      <c r="I30" s="10">
        <v>1500</v>
      </c>
    </row>
    <row r="31" spans="1:9" x14ac:dyDescent="0.25">
      <c r="A31" s="110">
        <v>38</v>
      </c>
      <c r="B31" s="99"/>
      <c r="C31" s="100"/>
      <c r="D31" s="68" t="s">
        <v>69</v>
      </c>
      <c r="E31" s="8">
        <v>44.8</v>
      </c>
      <c r="F31" s="9"/>
      <c r="G31" s="9"/>
      <c r="H31" s="9"/>
      <c r="I31" s="10"/>
    </row>
    <row r="32" spans="1:9" x14ac:dyDescent="0.25">
      <c r="A32" s="110" t="s">
        <v>82</v>
      </c>
      <c r="B32" s="99"/>
      <c r="C32" s="100"/>
      <c r="D32" s="80" t="s">
        <v>83</v>
      </c>
      <c r="E32" s="70">
        <f>SUM(E33:E35)</f>
        <v>451.75</v>
      </c>
      <c r="F32" s="70">
        <f>SUM(F33:F35)</f>
        <v>600</v>
      </c>
      <c r="G32" s="72">
        <v>100</v>
      </c>
      <c r="H32" s="72">
        <v>100</v>
      </c>
      <c r="I32" s="78">
        <v>100</v>
      </c>
    </row>
    <row r="33" spans="1:9" x14ac:dyDescent="0.25">
      <c r="A33" s="110">
        <v>31</v>
      </c>
      <c r="B33" s="99"/>
      <c r="C33" s="100"/>
      <c r="D33" s="68" t="s">
        <v>11</v>
      </c>
      <c r="E33" s="8">
        <v>0</v>
      </c>
      <c r="F33" s="9">
        <v>100</v>
      </c>
      <c r="G33" s="9">
        <v>100</v>
      </c>
      <c r="H33" s="9">
        <v>100</v>
      </c>
      <c r="I33" s="10">
        <v>100</v>
      </c>
    </row>
    <row r="34" spans="1:9" x14ac:dyDescent="0.25">
      <c r="A34" s="110">
        <v>32</v>
      </c>
      <c r="B34" s="99"/>
      <c r="C34" s="100"/>
      <c r="D34" s="65" t="s">
        <v>22</v>
      </c>
      <c r="E34" s="8">
        <v>71.75</v>
      </c>
      <c r="F34" s="9"/>
      <c r="G34" s="9"/>
      <c r="H34" s="9"/>
      <c r="I34" s="10"/>
    </row>
    <row r="35" spans="1:9" ht="25.5" x14ac:dyDescent="0.25">
      <c r="A35" s="110">
        <v>42</v>
      </c>
      <c r="B35" s="99"/>
      <c r="C35" s="100"/>
      <c r="D35" s="65" t="s">
        <v>30</v>
      </c>
      <c r="E35" s="8">
        <v>380</v>
      </c>
      <c r="F35" s="9">
        <v>500</v>
      </c>
      <c r="G35" s="9">
        <v>0</v>
      </c>
      <c r="H35" s="9">
        <v>0</v>
      </c>
      <c r="I35" s="10">
        <v>0</v>
      </c>
    </row>
    <row r="36" spans="1:9" ht="25.5" x14ac:dyDescent="0.25">
      <c r="A36" s="111" t="s">
        <v>102</v>
      </c>
      <c r="B36" s="112"/>
      <c r="C36" s="113"/>
      <c r="D36" s="73" t="s">
        <v>103</v>
      </c>
      <c r="E36" s="70">
        <v>0</v>
      </c>
      <c r="F36" s="72">
        <v>1300</v>
      </c>
      <c r="G36" s="9"/>
      <c r="H36" s="9"/>
      <c r="I36" s="10"/>
    </row>
    <row r="37" spans="1:9" x14ac:dyDescent="0.25">
      <c r="A37" s="110" t="s">
        <v>98</v>
      </c>
      <c r="B37" s="114"/>
      <c r="C37" s="115"/>
      <c r="D37" s="74" t="s">
        <v>99</v>
      </c>
      <c r="E37" s="8">
        <v>0</v>
      </c>
      <c r="F37" s="9">
        <v>1300</v>
      </c>
      <c r="G37" s="9"/>
      <c r="H37" s="9"/>
      <c r="I37" s="10"/>
    </row>
    <row r="38" spans="1:9" x14ac:dyDescent="0.25">
      <c r="A38" s="110">
        <v>32</v>
      </c>
      <c r="B38" s="99"/>
      <c r="C38" s="100"/>
      <c r="D38" s="74" t="s">
        <v>22</v>
      </c>
      <c r="E38" s="8">
        <v>0</v>
      </c>
      <c r="F38" s="9">
        <v>1300</v>
      </c>
      <c r="G38" s="9"/>
      <c r="H38" s="9"/>
      <c r="I38" s="10"/>
    </row>
    <row r="39" spans="1:9" ht="37.5" customHeight="1" x14ac:dyDescent="0.25">
      <c r="A39" s="111" t="s">
        <v>96</v>
      </c>
      <c r="B39" s="112"/>
      <c r="C39" s="113"/>
      <c r="D39" s="67" t="s">
        <v>97</v>
      </c>
      <c r="E39" s="70">
        <v>0</v>
      </c>
      <c r="F39" s="9"/>
      <c r="G39" s="9"/>
      <c r="H39" s="9"/>
      <c r="I39" s="10"/>
    </row>
    <row r="40" spans="1:9" x14ac:dyDescent="0.25">
      <c r="A40" s="110" t="s">
        <v>98</v>
      </c>
      <c r="B40" s="99"/>
      <c r="C40" s="100"/>
      <c r="D40" s="68" t="s">
        <v>99</v>
      </c>
      <c r="E40" s="8">
        <v>0</v>
      </c>
      <c r="F40" s="9"/>
      <c r="G40" s="9"/>
      <c r="H40" s="9"/>
      <c r="I40" s="10"/>
    </row>
    <row r="41" spans="1:9" x14ac:dyDescent="0.25">
      <c r="A41" s="110">
        <v>32</v>
      </c>
      <c r="B41" s="99"/>
      <c r="C41" s="100"/>
      <c r="D41" s="68" t="s">
        <v>22</v>
      </c>
      <c r="E41" s="8">
        <v>0</v>
      </c>
      <c r="F41" s="9"/>
      <c r="G41" s="9"/>
      <c r="H41" s="9"/>
      <c r="I41" s="10"/>
    </row>
    <row r="42" spans="1:9" ht="25.5" x14ac:dyDescent="0.25">
      <c r="A42" s="111" t="s">
        <v>100</v>
      </c>
      <c r="B42" s="112"/>
      <c r="C42" s="113"/>
      <c r="D42" s="67" t="s">
        <v>101</v>
      </c>
      <c r="E42" s="70">
        <v>99</v>
      </c>
      <c r="F42" s="9"/>
      <c r="G42" s="9"/>
      <c r="H42" s="9"/>
      <c r="I42" s="10"/>
    </row>
    <row r="43" spans="1:9" x14ac:dyDescent="0.25">
      <c r="A43" s="110" t="s">
        <v>82</v>
      </c>
      <c r="B43" s="99"/>
      <c r="C43" s="100"/>
      <c r="D43" s="68" t="s">
        <v>83</v>
      </c>
      <c r="E43" s="8">
        <v>99</v>
      </c>
      <c r="F43" s="9"/>
      <c r="G43" s="9"/>
      <c r="H43" s="9"/>
      <c r="I43" s="10"/>
    </row>
    <row r="44" spans="1:9" x14ac:dyDescent="0.25">
      <c r="A44" s="110">
        <v>38</v>
      </c>
      <c r="B44" s="99"/>
      <c r="C44" s="100"/>
      <c r="D44" s="68" t="s">
        <v>69</v>
      </c>
      <c r="E44" s="8">
        <v>99</v>
      </c>
      <c r="F44" s="9"/>
      <c r="G44" s="9"/>
      <c r="H44" s="9"/>
      <c r="I44" s="10"/>
    </row>
    <row r="45" spans="1:9" ht="25.5" x14ac:dyDescent="0.25">
      <c r="A45" s="129" t="s">
        <v>122</v>
      </c>
      <c r="B45" s="130"/>
      <c r="C45" s="131"/>
      <c r="D45" s="80" t="s">
        <v>123</v>
      </c>
      <c r="E45" s="72">
        <f>E6+E17</f>
        <v>690339.85</v>
      </c>
      <c r="F45" s="72">
        <f>F6+F17</f>
        <v>771704.89</v>
      </c>
      <c r="G45" s="72">
        <f>G6+G17</f>
        <v>755608</v>
      </c>
      <c r="H45" s="72">
        <f>H6+H17</f>
        <v>764927.92</v>
      </c>
      <c r="I45" s="72">
        <f>I6+I17</f>
        <v>774387</v>
      </c>
    </row>
  </sheetData>
  <mergeCells count="43">
    <mergeCell ref="A24:C24"/>
    <mergeCell ref="A35:C35"/>
    <mergeCell ref="A17:C17"/>
    <mergeCell ref="A45:C45"/>
    <mergeCell ref="A12:C12"/>
    <mergeCell ref="A13:C13"/>
    <mergeCell ref="A14:C14"/>
    <mergeCell ref="A16:C16"/>
    <mergeCell ref="A18:C18"/>
    <mergeCell ref="A19:C19"/>
    <mergeCell ref="A20:C20"/>
    <mergeCell ref="A21:C21"/>
    <mergeCell ref="A22:C22"/>
    <mergeCell ref="A23:C23"/>
    <mergeCell ref="A25:C25"/>
    <mergeCell ref="A26:C26"/>
    <mergeCell ref="A8:C8"/>
    <mergeCell ref="A9:C9"/>
    <mergeCell ref="A11:C11"/>
    <mergeCell ref="A10:C10"/>
    <mergeCell ref="A15:C15"/>
    <mergeCell ref="A6:C6"/>
    <mergeCell ref="A7:C7"/>
    <mergeCell ref="A1:I1"/>
    <mergeCell ref="A3:I3"/>
    <mergeCell ref="A5:C5"/>
    <mergeCell ref="A33:C33"/>
    <mergeCell ref="A36:C36"/>
    <mergeCell ref="A38:C38"/>
    <mergeCell ref="A37:C37"/>
    <mergeCell ref="A34:C34"/>
    <mergeCell ref="A44:C44"/>
    <mergeCell ref="A39:C39"/>
    <mergeCell ref="A40:C40"/>
    <mergeCell ref="A41:C41"/>
    <mergeCell ref="A42:C42"/>
    <mergeCell ref="A43:C43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5A5A-C4A3-4C0B-B125-41EA8E5765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2024-10-09T08:52:33Z</cp:lastPrinted>
  <dcterms:created xsi:type="dcterms:W3CDTF">2022-08-12T12:51:27Z</dcterms:created>
  <dcterms:modified xsi:type="dcterms:W3CDTF">2025-10-08T10:51:22Z</dcterms:modified>
</cp:coreProperties>
</file>