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Fin.plan 2026-2028\"/>
    </mc:Choice>
  </mc:AlternateContent>
  <xr:revisionPtr revIDLastSave="0" documentId="13_ncr:1_{66EC962A-9AE1-4262-AEFD-730A2A18F004}" xr6:coauthVersionLast="47" xr6:coauthVersionMax="47" xr10:uidLastSave="{00000000-0000-0000-0000-000000000000}"/>
  <bookViews>
    <workbookView xWindow="-120" yWindow="-120" windowWidth="29040" windowHeight="15840" firstSheet="2" activeTab="6" xr2:uid="{00000000-000D-0000-FFFF-FFFF00000000}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2" sheetId="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2" i="7" l="1"/>
  <c r="G6" i="7"/>
  <c r="E6" i="7"/>
  <c r="F6" i="7"/>
  <c r="D12" i="9"/>
  <c r="B33" i="8"/>
  <c r="D17" i="8"/>
  <c r="C17" i="8"/>
  <c r="B17" i="8"/>
  <c r="B10" i="8" s="1"/>
  <c r="F30" i="3"/>
  <c r="D10" i="3"/>
  <c r="D11" i="3"/>
  <c r="G32" i="7"/>
  <c r="E32" i="7"/>
  <c r="B12" i="9"/>
  <c r="D11" i="8"/>
  <c r="D12" i="8"/>
  <c r="D13" i="8"/>
  <c r="D14" i="8"/>
  <c r="E25" i="3"/>
  <c r="F25" i="3" s="1"/>
  <c r="F26" i="3"/>
  <c r="F27" i="3"/>
  <c r="F28" i="3"/>
  <c r="F29" i="3"/>
  <c r="E11" i="3"/>
  <c r="E10" i="3" s="1"/>
  <c r="F14" i="3"/>
  <c r="F13" i="3"/>
  <c r="F12" i="3"/>
  <c r="H13" i="10"/>
  <c r="H12" i="10"/>
  <c r="H9" i="10"/>
  <c r="H8" i="10" s="1"/>
  <c r="H21" i="10"/>
  <c r="G21" i="10"/>
  <c r="F21" i="10"/>
  <c r="G11" i="10"/>
  <c r="F11" i="10"/>
  <c r="G8" i="10"/>
  <c r="F8" i="10"/>
  <c r="D10" i="8" l="1"/>
  <c r="F24" i="3"/>
  <c r="E24" i="3"/>
  <c r="F11" i="3"/>
  <c r="F10" i="3" s="1"/>
  <c r="H11" i="10"/>
  <c r="H14" i="10" s="1"/>
  <c r="H22" i="10" s="1"/>
  <c r="F14" i="10"/>
  <c r="F22" i="10" s="1"/>
  <c r="F28" i="10" s="1"/>
  <c r="F29" i="10" s="1"/>
  <c r="G14" i="10"/>
  <c r="G22" i="10" s="1"/>
</calcChain>
</file>

<file path=xl/sharedStrings.xml><?xml version="1.0" encoding="utf-8"?>
<sst xmlns="http://schemas.openxmlformats.org/spreadsheetml/2006/main" count="233" uniqueCount="135">
  <si>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</si>
  <si>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</si>
  <si>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</si>
  <si>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</si>
  <si>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</si>
  <si>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</si>
  <si>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</si>
  <si>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</si>
  <si>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</si>
  <si>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</si>
  <si>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</si>
  <si>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</si>
  <si>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</si>
  <si>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</si>
  <si>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</si>
  <si>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</si>
  <si>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</si>
  <si>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</si>
  <si>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</si>
  <si>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</si>
  <si>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</si>
  <si>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</si>
  <si>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</si>
  <si>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</si>
  <si>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</si>
  <si>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</si>
  <si>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Prihodi od prodaje proizvedene dugotrajne imovine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</si>
  <si>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</si>
  <si>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</si>
  <si>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</si>
  <si>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Naziv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</si>
  <si>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</si>
  <si>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</si>
  <si>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</si>
  <si>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</si>
  <si>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</si>
  <si>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</si>
  <si>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Brojčana oznaka i naziv</t>
  </si>
  <si>
    <t>5 Pomoći</t>
  </si>
  <si>
    <t>4 Prihodi za posebne namjene</t>
  </si>
  <si>
    <t xml:space="preserve">  43 Ostali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</si>
  <si>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</si>
  <si>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</si>
  <si>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</si>
  <si>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</si>
  <si>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</si>
  <si>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</si>
  <si>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</si>
  <si>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</si>
  <si>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</si>
  <si>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</si>
  <si>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</si>
  <si>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</si>
  <si>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</si>
  <si>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</si>
  <si>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</si>
  <si>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</si>
  <si>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POVEĆANJE/SMANJENJE</t>
  </si>
  <si>
    <t>PLAN ZA 2024.</t>
  </si>
  <si>
    <t>NOVI PLAN ZA 2024.</t>
  </si>
  <si>
    <t>IZMJENE I DOPUNE FINANCIJSKOG PLANA SREDNJE ŠKOLE GRAČAC
ZA 2024. I PROJEKCIJA ZA 2025. I 2026. GODINU</t>
  </si>
  <si>
    <t>Preneseni višak iz prethodne godine koji će se rasporediti</t>
  </si>
  <si>
    <t>PRIHODI I PRENESENI VIŠAK PRIHODA PREMA EKONOMSKOJ KLASIFIKACIJI</t>
  </si>
  <si>
    <t>RASHODI I PRENESENI MANJAK PREMA EKONOMSKOJ KLASIFIKACIJI</t>
  </si>
  <si>
    <t>Preneseni manjak prihoda koji će se pokriti</t>
  </si>
  <si>
    <t>31 Vlastiti prihodi</t>
  </si>
  <si>
    <r>
      <rPr>
        <b/>
        <sz val="10"/>
        <rFont val="Arial"/>
        <family val="2"/>
      </rPr>
      <t>3 Vlastiti prihodi</t>
    </r>
  </si>
  <si>
    <t>6 Donacije</t>
  </si>
  <si>
    <t>61 Donacije</t>
  </si>
  <si>
    <t>9 Rezultat</t>
  </si>
  <si>
    <t>93 Višak vlastiti prihodi</t>
  </si>
  <si>
    <t>94 Višak prihoda za posebne namjene</t>
  </si>
  <si>
    <t>96 Višak prihoda od donacija</t>
  </si>
  <si>
    <t>PRIHODI I PRENESENI VIŠAK PREMA IZVORIMA FINANCIRANJA</t>
  </si>
  <si>
    <t>RASHODI I PRENESENI MANJAK PREMA IZVORIMA FINANCIRANJA</t>
  </si>
  <si>
    <r>
      <rPr>
        <i/>
        <sz val="10"/>
        <rFont val="Arial"/>
        <family val="2"/>
      </rPr>
      <t>31 Vlastiti prihod</t>
    </r>
    <r>
      <rPr>
        <b/>
        <sz val="10"/>
        <rFont val="Arial"/>
        <family val="2"/>
        <charset val="238"/>
      </rPr>
      <t>i</t>
    </r>
  </si>
  <si>
    <t>91 Manjak općih prihoda</t>
  </si>
  <si>
    <t>95 Manjak prihoda od pomoći</t>
  </si>
  <si>
    <t xml:space="preserve">42 Višak/manjak prihoda </t>
  </si>
  <si>
    <t>45 F.P.i dod.udio u por.na dohodak</t>
  </si>
  <si>
    <t>51 Državni proračun</t>
  </si>
  <si>
    <t>53 Proračun JLS</t>
  </si>
  <si>
    <t>61 Tekuće donacije-korisnici</t>
  </si>
  <si>
    <t>PROGRAM 2204</t>
  </si>
  <si>
    <t>Srednje školstvo - standard</t>
  </si>
  <si>
    <t>Aktivnost A2204-01</t>
  </si>
  <si>
    <t>Djelatnost srednjih škola</t>
  </si>
  <si>
    <t>Izvor financiranja 45</t>
  </si>
  <si>
    <t>F.P. i dod. Udio u por. na dohodak</t>
  </si>
  <si>
    <t>Aktivnost A2204-07</t>
  </si>
  <si>
    <t>Administracija i upravljanje</t>
  </si>
  <si>
    <t>Izvor financiranja 51</t>
  </si>
  <si>
    <t>Državni proračun</t>
  </si>
  <si>
    <t>PROGRAM 2205</t>
  </si>
  <si>
    <t>Srednje školstvo- iznad standarda</t>
  </si>
  <si>
    <t>Aktivnost A2205-12</t>
  </si>
  <si>
    <t>Podizanje kvalitete i standarda u školstvu</t>
  </si>
  <si>
    <t>Izvor financiranja 31</t>
  </si>
  <si>
    <t>Vlastiti prihodi- korisnici</t>
  </si>
  <si>
    <t>Ostali rashodi</t>
  </si>
  <si>
    <t>Izvor financiranja 42</t>
  </si>
  <si>
    <t>Višak/manjak prihoda korisnici</t>
  </si>
  <si>
    <t>Izvor financiranja 53</t>
  </si>
  <si>
    <t>Proračun JLS</t>
  </si>
  <si>
    <t>Izvor financiranja 61</t>
  </si>
  <si>
    <t>Tekuće donacije- korisnici</t>
  </si>
  <si>
    <t>09 Obrazovanje</t>
  </si>
  <si>
    <t>092 Srednjoškolsko obrazovanje</t>
  </si>
  <si>
    <t>0922 Više srednjoškolsko obrazovanje</t>
  </si>
  <si>
    <t>Prihodi od prodaje proizvoda i robe te pruženih usluga i prihodi od donacija</t>
  </si>
  <si>
    <t>PRVE IZMJENE I DOPUNE FINANCIJSKOG PLANA SREDNJE ŠKOLE GRAČAC  
ZA 2026. GODINU</t>
  </si>
  <si>
    <t>PLAN ZA 2026.</t>
  </si>
  <si>
    <t>NOVI PLAN ZA 2026.</t>
  </si>
  <si>
    <t>PRVE IZMJENE I DOPUNE FINANCIJSKOG PLANA SREDNJE ŠKOLE GRAČAC
ZA 2026. I PROJEKCIJA ZA 2027. I 2028. GODINU</t>
  </si>
  <si>
    <t>45 F.P. i dod.udio u porezu na dohodak</t>
  </si>
  <si>
    <t>5103 MZO</t>
  </si>
  <si>
    <t>51036 MZO - Plaće SŠ</t>
  </si>
  <si>
    <t>61 Tekuće donacije korisnici</t>
  </si>
  <si>
    <t>501 MRMOSOS</t>
  </si>
  <si>
    <t>45 F.P. i dod. Udio u por. na dohodak</t>
  </si>
  <si>
    <t>51 Pomoći iz državnog proračuna</t>
  </si>
  <si>
    <t>IZMJENE I DOPUNE FINANCIJSKOG PLANA SREDNJE ŠKOLE GRAČAC 
ZA 2026. I PROJEKCIJA ZA 2027. I 2028. GODINU</t>
  </si>
  <si>
    <t>11 Opći prihodi i primici</t>
  </si>
  <si>
    <t>IZMJENE I DOPUNE FINANCIJSKOG PLANA SREDNJE ŠKOLE GRAČAC ZA 2026. GODINU</t>
  </si>
  <si>
    <t>Aktivnost 030-05-00-2204-02</t>
  </si>
  <si>
    <t>Opremanje poslovnih prostorija</t>
  </si>
  <si>
    <t>Rashodi za dodatna ulaganja na nefinancijskoj imovini</t>
  </si>
  <si>
    <t>Aktivnost 030-05-00-2205-01</t>
  </si>
  <si>
    <t>Javne potrebe u prosvjeti SŠ</t>
  </si>
  <si>
    <t>Izvor financiranja 11</t>
  </si>
  <si>
    <t>Opći prihodi i primici</t>
  </si>
  <si>
    <t>Aktivnost 030-05-00-2205-22</t>
  </si>
  <si>
    <t>Natjecanja i smotre u SŠ</t>
  </si>
  <si>
    <t>Aktivnost 030-05-00-2205-37</t>
  </si>
  <si>
    <t>Zalihe menstrualnih higijenskih potrepština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</si>
</sst>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0"/>
    <numFmt numFmtId="165" formatCode="_-* #,##0.00\ _k_n_-;\-* #,##0.00\ _k_n_-;_-* &quot;-&quot;??\ _k_n_-;_-@_-"/>
  </numFmts>
  <fonts count="26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b/>
      <i/>
      <sz val="10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2" borderId="3" xfId="0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left" vertical="center" wrapText="1"/>
    </xf>
    <xf numFmtId="0" fontId="5" fillId="2" borderId="3" xfId="0" quotePrefix="1" applyFont="1" applyFill="1" applyBorder="1" applyAlignment="1">
      <alignment horizontal="left" vertical="center"/>
    </xf>
    <xf numFmtId="0" fontId="6" fillId="2" borderId="3" xfId="0" quotePrefix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6" fillId="2" borderId="3" xfId="0" quotePrefix="1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wrapText="1"/>
    </xf>
    <xf numFmtId="0" fontId="17" fillId="2" borderId="3" xfId="0" quotePrefix="1" applyFont="1" applyFill="1" applyBorder="1" applyAlignment="1">
      <alignment horizontal="left" vertical="center"/>
    </xf>
    <xf numFmtId="0" fontId="18" fillId="0" borderId="3" xfId="0" applyFont="1" applyBorder="1" applyAlignment="1">
      <alignment horizontal="left" vertical="center" wrapText="1"/>
    </xf>
    <xf numFmtId="0" fontId="16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4" fillId="2" borderId="4" xfId="0" applyFont="1" applyFill="1" applyBorder="1" applyAlignment="1">
      <alignment horizontal="left" vertical="center" wrapText="1"/>
    </xf>
    <xf numFmtId="4" fontId="2" fillId="2" borderId="3" xfId="0" applyNumberFormat="1" applyFont="1" applyFill="1" applyBorder="1" applyAlignment="1">
      <alignment horizontal="right"/>
    </xf>
    <xf numFmtId="0" fontId="20" fillId="2" borderId="3" xfId="0" quotePrefix="1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 wrapText="1"/>
    </xf>
    <xf numFmtId="4" fontId="4" fillId="2" borderId="3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1" fillId="2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left" wrapText="1"/>
    </xf>
    <xf numFmtId="0" fontId="3" fillId="0" borderId="2" xfId="0" quotePrefix="1" applyFont="1" applyBorder="1" applyAlignment="1">
      <alignment horizontal="left" wrapText="1"/>
    </xf>
    <xf numFmtId="0" fontId="3" fillId="0" borderId="2" xfId="0" quotePrefix="1" applyFont="1" applyBorder="1" applyAlignment="1">
      <alignment horizontal="center" wrapText="1"/>
    </xf>
    <xf numFmtId="0" fontId="3" fillId="0" borderId="2" xfId="0" quotePrefix="1" applyFont="1" applyBorder="1" applyAlignment="1">
      <alignment horizontal="left"/>
    </xf>
    <xf numFmtId="0" fontId="3" fillId="2" borderId="3" xfId="0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14" fillId="3" borderId="1" xfId="0" applyFont="1" applyFill="1" applyBorder="1" applyAlignment="1">
      <alignment horizontal="left" vertical="center"/>
    </xf>
    <xf numFmtId="0" fontId="24" fillId="3" borderId="2" xfId="0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0" fontId="3" fillId="0" borderId="0" xfId="0" quotePrefix="1" applyFont="1" applyAlignment="1">
      <alignment horizontal="center" vertical="center" wrapText="1"/>
    </xf>
    <xf numFmtId="3" fontId="14" fillId="4" borderId="1" xfId="0" quotePrefix="1" applyNumberFormat="1" applyFont="1" applyFill="1" applyBorder="1" applyAlignment="1">
      <alignment horizontal="right"/>
    </xf>
    <xf numFmtId="3" fontId="14" fillId="3" borderId="1" xfId="0" quotePrefix="1" applyNumberFormat="1" applyFont="1" applyFill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4" fontId="3" fillId="3" borderId="3" xfId="0" applyNumberFormat="1" applyFont="1" applyFill="1" applyBorder="1" applyAlignment="1">
      <alignment horizontal="right"/>
    </xf>
    <xf numFmtId="43" fontId="3" fillId="3" borderId="3" xfId="1" applyFont="1" applyFill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4" fontId="14" fillId="3" borderId="1" xfId="0" quotePrefix="1" applyNumberFormat="1" applyFont="1" applyFill="1" applyBorder="1" applyAlignment="1">
      <alignment horizontal="right"/>
    </xf>
    <xf numFmtId="43" fontId="4" fillId="0" borderId="3" xfId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43" fontId="4" fillId="0" borderId="3" xfId="1" applyFont="1" applyBorder="1" applyAlignment="1">
      <alignment horizontal="center" vertical="center" wrapText="1"/>
    </xf>
    <xf numFmtId="43" fontId="2" fillId="2" borderId="3" xfId="1" applyFont="1" applyFill="1" applyBorder="1" applyAlignment="1">
      <alignment horizontal="right"/>
    </xf>
    <xf numFmtId="165" fontId="4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right"/>
    </xf>
    <xf numFmtId="43" fontId="4" fillId="2" borderId="3" xfId="1" applyFont="1" applyFill="1" applyBorder="1" applyAlignment="1"/>
    <xf numFmtId="0" fontId="4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165" fontId="2" fillId="0" borderId="3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4" fillId="3" borderId="1" xfId="0" quotePrefix="1" applyFont="1" applyFill="1" applyBorder="1" applyAlignment="1">
      <alignment horizontal="left" vertical="center" wrapText="1"/>
    </xf>
    <xf numFmtId="0" fontId="24" fillId="3" borderId="2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4" fillId="0" borderId="1" xfId="0" quotePrefix="1" applyFont="1" applyBorder="1" applyAlignment="1">
      <alignment horizontal="left" vertical="center"/>
    </xf>
    <xf numFmtId="0" fontId="24" fillId="0" borderId="2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24" fillId="3" borderId="2" xfId="0" applyFont="1" applyFill="1" applyBorder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0" fontId="24" fillId="0" borderId="2" xfId="0" applyFont="1" applyBorder="1" applyAlignment="1">
      <alignment vertical="center" wrapText="1"/>
    </xf>
    <xf numFmtId="0" fontId="14" fillId="0" borderId="1" xfId="0" quotePrefix="1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25" fillId="0" borderId="2" xfId="0" applyFont="1" applyBorder="1" applyAlignment="1">
      <alignment horizontal="left" vertical="center" wrapText="1" indent="1"/>
    </xf>
    <xf numFmtId="0" fontId="25" fillId="0" borderId="4" xfId="0" applyFont="1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left" wrapText="1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="70" zoomScaleNormal="70" workbookViewId="0">
      <selection activeCell="Q29" sqref="Q29"/>
    </sheetView>
  </sheetViews>
  <sheetFormatPr defaultRowHeight="15" x14ac:dyDescent="0.25"/>
  <cols>
    <col min="5" max="8" width="25.28515625" customWidth="1"/>
  </cols>
  <sheetData>
    <row r="1" spans="1:8" ht="42" customHeight="1" x14ac:dyDescent="0.25">
      <c r="A1" s="89" t="s">
        <v>110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41"/>
      <c r="B2" s="41"/>
      <c r="C2" s="41"/>
      <c r="D2" s="41"/>
      <c r="E2" s="41"/>
      <c r="F2" s="41"/>
      <c r="G2" s="41"/>
      <c r="H2" s="41"/>
    </row>
    <row r="3" spans="1:8" ht="15.75" x14ac:dyDescent="0.25">
      <c r="A3" s="89" t="s">
        <v>18</v>
      </c>
      <c r="B3" s="89"/>
      <c r="C3" s="89"/>
      <c r="D3" s="89"/>
      <c r="E3" s="89"/>
      <c r="F3" s="89"/>
      <c r="G3" s="89"/>
      <c r="H3" s="99"/>
    </row>
    <row r="4" spans="1:8" ht="15.75" x14ac:dyDescent="0.25">
      <c r="A4" s="41"/>
      <c r="B4" s="41"/>
      <c r="C4" s="41"/>
      <c r="D4" s="41"/>
      <c r="E4" s="41"/>
      <c r="F4" s="41"/>
      <c r="G4" s="41"/>
      <c r="H4" s="42"/>
    </row>
    <row r="5" spans="1:8" ht="15.75" x14ac:dyDescent="0.25">
      <c r="A5" s="89" t="s">
        <v>24</v>
      </c>
      <c r="B5" s="90"/>
      <c r="C5" s="90"/>
      <c r="D5" s="90"/>
      <c r="E5" s="90"/>
      <c r="F5" s="90"/>
      <c r="G5" s="90"/>
      <c r="H5" s="90"/>
    </row>
    <row r="6" spans="1:8" ht="15.75" x14ac:dyDescent="0.25">
      <c r="A6" s="44"/>
      <c r="B6" s="45"/>
      <c r="C6" s="45"/>
      <c r="D6" s="45"/>
      <c r="E6" s="46"/>
      <c r="F6" s="47"/>
      <c r="G6" s="47"/>
      <c r="H6" s="47"/>
    </row>
    <row r="7" spans="1:8" ht="31.5" x14ac:dyDescent="0.25">
      <c r="A7" s="48"/>
      <c r="B7" s="49"/>
      <c r="C7" s="49"/>
      <c r="D7" s="50"/>
      <c r="E7" s="51"/>
      <c r="F7" s="52" t="s">
        <v>111</v>
      </c>
      <c r="G7" s="52" t="s">
        <v>57</v>
      </c>
      <c r="H7" s="52" t="s">
        <v>112</v>
      </c>
    </row>
    <row r="8" spans="1:8" ht="15.75" x14ac:dyDescent="0.25">
      <c r="A8" s="94" t="s">
        <v>0</v>
      </c>
      <c r="B8" s="88"/>
      <c r="C8" s="88"/>
      <c r="D8" s="88"/>
      <c r="E8" s="100"/>
      <c r="F8" s="63">
        <f t="shared" ref="F8:H8" si="0">F9+F10</f>
        <v>755608</v>
      </c>
      <c r="G8" s="63">
        <f t="shared" si="0"/>
        <v>-2756.82</v>
      </c>
      <c r="H8" s="63">
        <f t="shared" si="0"/>
        <v>752851.18</v>
      </c>
    </row>
    <row r="9" spans="1:8" ht="15.75" x14ac:dyDescent="0.25">
      <c r="A9" s="101" t="s">
        <v>31</v>
      </c>
      <c r="B9" s="102"/>
      <c r="C9" s="102"/>
      <c r="D9" s="102"/>
      <c r="E9" s="98"/>
      <c r="F9" s="62">
        <v>755608</v>
      </c>
      <c r="G9" s="62">
        <v>-2756.82</v>
      </c>
      <c r="H9" s="62">
        <f>F9+G9</f>
        <v>752851.18</v>
      </c>
    </row>
    <row r="10" spans="1:8" ht="15.75" x14ac:dyDescent="0.25">
      <c r="A10" s="97" t="s">
        <v>32</v>
      </c>
      <c r="B10" s="98"/>
      <c r="C10" s="98"/>
      <c r="D10" s="98"/>
      <c r="E10" s="98"/>
      <c r="F10" s="54"/>
      <c r="G10" s="54"/>
      <c r="H10" s="54"/>
    </row>
    <row r="11" spans="1:8" ht="15.75" x14ac:dyDescent="0.25">
      <c r="A11" s="55" t="s">
        <v>1</v>
      </c>
      <c r="B11" s="56"/>
      <c r="C11" s="56"/>
      <c r="D11" s="56"/>
      <c r="E11" s="56"/>
      <c r="F11" s="63">
        <f t="shared" ref="F11:H11" si="1">F12+F13</f>
        <v>755608</v>
      </c>
      <c r="G11" s="63">
        <f t="shared" si="1"/>
        <v>7585.4</v>
      </c>
      <c r="H11" s="63">
        <f t="shared" si="1"/>
        <v>763193.4</v>
      </c>
    </row>
    <row r="12" spans="1:8" ht="15.75" x14ac:dyDescent="0.25">
      <c r="A12" s="103" t="s">
        <v>33</v>
      </c>
      <c r="B12" s="102"/>
      <c r="C12" s="102"/>
      <c r="D12" s="102"/>
      <c r="E12" s="102"/>
      <c r="F12" s="62">
        <v>751708</v>
      </c>
      <c r="G12" s="62">
        <v>-15604.49</v>
      </c>
      <c r="H12" s="62">
        <f>F12+G12</f>
        <v>736103.51</v>
      </c>
    </row>
    <row r="13" spans="1:8" ht="15.75" x14ac:dyDescent="0.25">
      <c r="A13" s="97" t="s">
        <v>34</v>
      </c>
      <c r="B13" s="98"/>
      <c r="C13" s="98"/>
      <c r="D13" s="98"/>
      <c r="E13" s="98"/>
      <c r="F13" s="62">
        <v>3900</v>
      </c>
      <c r="G13" s="62">
        <v>23189.89</v>
      </c>
      <c r="H13" s="65">
        <f>F13+G13</f>
        <v>27089.89</v>
      </c>
    </row>
    <row r="14" spans="1:8" ht="15.75" x14ac:dyDescent="0.25">
      <c r="A14" s="87" t="s">
        <v>51</v>
      </c>
      <c r="B14" s="88"/>
      <c r="C14" s="88"/>
      <c r="D14" s="88"/>
      <c r="E14" s="88"/>
      <c r="F14" s="53">
        <f t="shared" ref="F14:H14" si="2">F8-F11</f>
        <v>0</v>
      </c>
      <c r="G14" s="64">
        <f t="shared" si="2"/>
        <v>-10342.219999999999</v>
      </c>
      <c r="H14" s="63">
        <f t="shared" si="2"/>
        <v>-10342.219999999972</v>
      </c>
    </row>
    <row r="15" spans="1:8" ht="15.75" x14ac:dyDescent="0.25">
      <c r="A15" s="41"/>
      <c r="B15" s="57"/>
      <c r="C15" s="57"/>
      <c r="D15" s="57"/>
      <c r="E15" s="57"/>
      <c r="F15" s="57"/>
      <c r="G15" s="58"/>
      <c r="H15" s="58"/>
    </row>
    <row r="16" spans="1:8" ht="15.75" x14ac:dyDescent="0.25">
      <c r="A16" s="89" t="s">
        <v>25</v>
      </c>
      <c r="B16" s="90"/>
      <c r="C16" s="90"/>
      <c r="D16" s="90"/>
      <c r="E16" s="90"/>
      <c r="F16" s="90"/>
      <c r="G16" s="90"/>
      <c r="H16" s="90"/>
    </row>
    <row r="17" spans="1:8" ht="15.75" x14ac:dyDescent="0.25">
      <c r="A17" s="41"/>
      <c r="B17" s="57"/>
      <c r="C17" s="57"/>
      <c r="D17" s="57"/>
      <c r="E17" s="57"/>
      <c r="F17" s="57"/>
      <c r="G17" s="58"/>
      <c r="H17" s="58"/>
    </row>
    <row r="18" spans="1:8" ht="31.5" x14ac:dyDescent="0.25">
      <c r="A18" s="48"/>
      <c r="B18" s="49"/>
      <c r="C18" s="49"/>
      <c r="D18" s="50"/>
      <c r="E18" s="51"/>
      <c r="F18" s="52" t="s">
        <v>111</v>
      </c>
      <c r="G18" s="52" t="s">
        <v>57</v>
      </c>
      <c r="H18" s="52" t="s">
        <v>112</v>
      </c>
    </row>
    <row r="19" spans="1:8" ht="15.75" x14ac:dyDescent="0.25">
      <c r="A19" s="97" t="s">
        <v>35</v>
      </c>
      <c r="B19" s="98"/>
      <c r="C19" s="98"/>
      <c r="D19" s="98"/>
      <c r="E19" s="98"/>
      <c r="F19" s="54"/>
      <c r="G19" s="54"/>
      <c r="H19" s="54"/>
    </row>
    <row r="20" spans="1:8" ht="15.75" x14ac:dyDescent="0.25">
      <c r="A20" s="97" t="s">
        <v>36</v>
      </c>
      <c r="B20" s="98"/>
      <c r="C20" s="98"/>
      <c r="D20" s="98"/>
      <c r="E20" s="98"/>
      <c r="F20" s="54"/>
      <c r="G20" s="54"/>
      <c r="H20" s="54"/>
    </row>
    <row r="21" spans="1:8" ht="15.75" x14ac:dyDescent="0.25">
      <c r="A21" s="87" t="s">
        <v>2</v>
      </c>
      <c r="B21" s="88"/>
      <c r="C21" s="88"/>
      <c r="D21" s="88"/>
      <c r="E21" s="88"/>
      <c r="F21" s="53">
        <f t="shared" ref="F21:H21" si="3">F19-F20</f>
        <v>0</v>
      </c>
      <c r="G21" s="53">
        <f t="shared" si="3"/>
        <v>0</v>
      </c>
      <c r="H21" s="53">
        <f t="shared" si="3"/>
        <v>0</v>
      </c>
    </row>
    <row r="22" spans="1:8" ht="15.75" x14ac:dyDescent="0.25">
      <c r="A22" s="87" t="s">
        <v>52</v>
      </c>
      <c r="B22" s="88"/>
      <c r="C22" s="88"/>
      <c r="D22" s="88"/>
      <c r="E22" s="88"/>
      <c r="F22" s="53">
        <f t="shared" ref="F22:H22" si="4">F14+F21</f>
        <v>0</v>
      </c>
      <c r="G22" s="63">
        <f t="shared" si="4"/>
        <v>-10342.219999999999</v>
      </c>
      <c r="H22" s="63">
        <f t="shared" si="4"/>
        <v>-10342.219999999972</v>
      </c>
    </row>
    <row r="23" spans="1:8" ht="15.75" x14ac:dyDescent="0.25">
      <c r="A23" s="59"/>
      <c r="B23" s="57"/>
      <c r="C23" s="57"/>
      <c r="D23" s="57"/>
      <c r="E23" s="57"/>
      <c r="F23" s="57"/>
      <c r="G23" s="58"/>
      <c r="H23" s="58"/>
    </row>
    <row r="24" spans="1:8" ht="15.75" x14ac:dyDescent="0.25">
      <c r="A24" s="89" t="s">
        <v>53</v>
      </c>
      <c r="B24" s="90"/>
      <c r="C24" s="90"/>
      <c r="D24" s="90"/>
      <c r="E24" s="90"/>
      <c r="F24" s="90"/>
      <c r="G24" s="90"/>
      <c r="H24" s="90"/>
    </row>
    <row r="25" spans="1:8" ht="15.75" x14ac:dyDescent="0.25">
      <c r="A25" s="41"/>
      <c r="B25" s="43"/>
      <c r="C25" s="43"/>
      <c r="D25" s="43"/>
      <c r="E25" s="43"/>
      <c r="F25" s="43"/>
      <c r="G25" s="43"/>
      <c r="H25" s="43"/>
    </row>
    <row r="26" spans="1:8" ht="31.5" x14ac:dyDescent="0.25">
      <c r="A26" s="48"/>
      <c r="B26" s="49"/>
      <c r="C26" s="49"/>
      <c r="D26" s="50"/>
      <c r="E26" s="51"/>
      <c r="F26" s="52" t="s">
        <v>111</v>
      </c>
      <c r="G26" s="52" t="s">
        <v>57</v>
      </c>
      <c r="H26" s="52" t="s">
        <v>112</v>
      </c>
    </row>
    <row r="27" spans="1:8" ht="15" customHeight="1" x14ac:dyDescent="0.25">
      <c r="A27" s="91" t="s">
        <v>54</v>
      </c>
      <c r="B27" s="92"/>
      <c r="C27" s="92"/>
      <c r="D27" s="92"/>
      <c r="E27" s="93"/>
      <c r="F27" s="60">
        <v>0</v>
      </c>
      <c r="G27" s="60">
        <v>0</v>
      </c>
      <c r="H27" s="60">
        <v>0</v>
      </c>
    </row>
    <row r="28" spans="1:8" ht="15" customHeight="1" x14ac:dyDescent="0.25">
      <c r="A28" s="87" t="s">
        <v>55</v>
      </c>
      <c r="B28" s="88"/>
      <c r="C28" s="88"/>
      <c r="D28" s="88"/>
      <c r="E28" s="88"/>
      <c r="F28" s="61">
        <f t="shared" ref="F28" si="5">F22+F27</f>
        <v>0</v>
      </c>
      <c r="G28" s="66">
        <v>10342.219999999999</v>
      </c>
      <c r="H28" s="66">
        <v>10342.219999999999</v>
      </c>
    </row>
    <row r="29" spans="1:8" ht="45" customHeight="1" x14ac:dyDescent="0.25">
      <c r="A29" s="94" t="s">
        <v>56</v>
      </c>
      <c r="B29" s="95"/>
      <c r="C29" s="95"/>
      <c r="D29" s="95"/>
      <c r="E29" s="96"/>
      <c r="F29" s="61">
        <f t="shared" ref="F29" si="6">F14+F21+F27-F28</f>
        <v>0</v>
      </c>
      <c r="G29" s="66">
        <v>10342.219999999999</v>
      </c>
      <c r="H29" s="66">
        <v>10342.219999999999</v>
      </c>
    </row>
    <row r="30" spans="1:8" ht="15.75" x14ac:dyDescent="0.25">
      <c r="A30" s="23"/>
      <c r="B30" s="24"/>
      <c r="C30" s="24"/>
      <c r="D30" s="24"/>
      <c r="E30" s="24"/>
      <c r="F30" s="24"/>
      <c r="G30" s="24"/>
      <c r="H30" s="24"/>
    </row>
    <row r="31" spans="1:8" ht="17.25" customHeight="1" x14ac:dyDescent="0.25"/>
    <row r="32" spans="1:8" x14ac:dyDescent="0.25">
      <c r="A32" s="85"/>
      <c r="B32" s="86"/>
      <c r="C32" s="86"/>
      <c r="D32" s="86"/>
      <c r="E32" s="86"/>
      <c r="F32" s="86"/>
      <c r="G32" s="86"/>
      <c r="H32" s="86"/>
    </row>
    <row r="33" ht="9" customHeight="1" x14ac:dyDescent="0.25"/>
  </sheetData>
  <mergeCells count="19">
    <mergeCell ref="A20:E20"/>
    <mergeCell ref="A1:H1"/>
    <mergeCell ref="A3:H3"/>
    <mergeCell ref="A5:H5"/>
    <mergeCell ref="A8:E8"/>
    <mergeCell ref="A9:E9"/>
    <mergeCell ref="A10:E10"/>
    <mergeCell ref="A12:E12"/>
    <mergeCell ref="A13:E13"/>
    <mergeCell ref="A14:E14"/>
    <mergeCell ref="A16:H16"/>
    <mergeCell ref="A19:E19"/>
    <mergeCell ref="A32:H32"/>
    <mergeCell ref="A21:E21"/>
    <mergeCell ref="A22:E22"/>
    <mergeCell ref="A24:H24"/>
    <mergeCell ref="A27:E27"/>
    <mergeCell ref="A28:E28"/>
    <mergeCell ref="A29:E29"/>
  </mergeCells>
  <pageMargins left="0.7" right="0.7" top="0.75" bottom="0.75" header="0.3" footer="0.3"/>
  <pageSetup paperSize="9" scale="83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2"/>
  <sheetViews>
    <sheetView topLeftCell="A7" workbookViewId="0">
      <selection activeCell="E15" sqref="E15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6" width="25.28515625" customWidth="1"/>
  </cols>
  <sheetData>
    <row r="1" spans="1:6" ht="42" customHeight="1" x14ac:dyDescent="0.25">
      <c r="A1" s="89" t="s">
        <v>113</v>
      </c>
      <c r="B1" s="89"/>
      <c r="C1" s="89"/>
      <c r="D1" s="89"/>
      <c r="E1" s="89"/>
      <c r="F1" s="89"/>
    </row>
    <row r="2" spans="1:6" ht="18" customHeight="1" x14ac:dyDescent="0.25">
      <c r="A2" s="1"/>
      <c r="B2" s="1"/>
      <c r="C2" s="1"/>
      <c r="D2" s="1"/>
      <c r="E2" s="1"/>
      <c r="F2" s="1"/>
    </row>
    <row r="3" spans="1:6" ht="15.75" customHeight="1" x14ac:dyDescent="0.25">
      <c r="A3" s="89" t="s">
        <v>18</v>
      </c>
      <c r="B3" s="89"/>
      <c r="C3" s="89"/>
      <c r="D3" s="89"/>
      <c r="E3" s="89"/>
      <c r="F3" s="89"/>
    </row>
    <row r="4" spans="1:6" ht="18" x14ac:dyDescent="0.25">
      <c r="A4" s="1"/>
      <c r="B4" s="1"/>
      <c r="C4" s="1"/>
      <c r="D4" s="1"/>
      <c r="E4" s="1"/>
      <c r="F4" s="2"/>
    </row>
    <row r="5" spans="1:6" ht="18" customHeight="1" x14ac:dyDescent="0.25">
      <c r="A5" s="89" t="s">
        <v>4</v>
      </c>
      <c r="B5" s="89"/>
      <c r="C5" s="89"/>
      <c r="D5" s="89"/>
      <c r="E5" s="89"/>
      <c r="F5" s="89"/>
    </row>
    <row r="6" spans="1:6" ht="18" x14ac:dyDescent="0.25">
      <c r="A6" s="1"/>
      <c r="B6" s="1"/>
      <c r="C6" s="1"/>
      <c r="D6" s="1"/>
      <c r="E6" s="1"/>
      <c r="F6" s="2"/>
    </row>
    <row r="7" spans="1:6" ht="15.75" customHeight="1" x14ac:dyDescent="0.25">
      <c r="A7" s="89" t="s">
        <v>62</v>
      </c>
      <c r="B7" s="89"/>
      <c r="C7" s="89"/>
      <c r="D7" s="89"/>
      <c r="E7" s="89"/>
      <c r="F7" s="89"/>
    </row>
    <row r="8" spans="1:6" ht="18" x14ac:dyDescent="0.25">
      <c r="A8" s="1"/>
      <c r="B8" s="1"/>
      <c r="C8" s="1"/>
      <c r="D8" s="1"/>
      <c r="E8" s="1"/>
      <c r="F8" s="2"/>
    </row>
    <row r="9" spans="1:6" x14ac:dyDescent="0.25">
      <c r="A9" s="12" t="s">
        <v>5</v>
      </c>
      <c r="B9" s="11" t="s">
        <v>6</v>
      </c>
      <c r="C9" s="11" t="s">
        <v>3</v>
      </c>
      <c r="D9" s="12" t="s">
        <v>111</v>
      </c>
      <c r="E9" s="12" t="s">
        <v>57</v>
      </c>
      <c r="F9" s="12" t="s">
        <v>112</v>
      </c>
    </row>
    <row r="10" spans="1:6" x14ac:dyDescent="0.25">
      <c r="A10" s="19"/>
      <c r="B10" s="20"/>
      <c r="C10" s="18" t="s">
        <v>0</v>
      </c>
      <c r="D10" s="68">
        <f>D11+D17</f>
        <v>755608</v>
      </c>
      <c r="E10" s="68">
        <f>E11+E17</f>
        <v>7585.2899999999991</v>
      </c>
      <c r="F10" s="68">
        <f>F11+F17</f>
        <v>763193.29</v>
      </c>
    </row>
    <row r="11" spans="1:6" ht="15.75" customHeight="1" x14ac:dyDescent="0.25">
      <c r="A11" s="4">
        <v>6</v>
      </c>
      <c r="B11" s="4"/>
      <c r="C11" s="4" t="s">
        <v>7</v>
      </c>
      <c r="D11" s="36">
        <f>SUM(D12:D16)</f>
        <v>755608</v>
      </c>
      <c r="E11" s="36">
        <f>SUM(E12:E14)</f>
        <v>-2756.9300000000003</v>
      </c>
      <c r="F11" s="36">
        <f>SUM(F12:F14)</f>
        <v>752851.07000000007</v>
      </c>
    </row>
    <row r="12" spans="1:6" ht="38.25" x14ac:dyDescent="0.25">
      <c r="A12" s="4"/>
      <c r="B12" s="8">
        <v>63</v>
      </c>
      <c r="C12" s="8" t="s">
        <v>27</v>
      </c>
      <c r="D12" s="33">
        <v>642459</v>
      </c>
      <c r="E12" s="33">
        <v>-15727</v>
      </c>
      <c r="F12" s="33">
        <f>D12+E12</f>
        <v>626732</v>
      </c>
    </row>
    <row r="13" spans="1:6" ht="38.25" x14ac:dyDescent="0.25">
      <c r="A13" s="5"/>
      <c r="B13" s="5">
        <v>66</v>
      </c>
      <c r="C13" s="10" t="s">
        <v>109</v>
      </c>
      <c r="D13" s="33">
        <v>5400</v>
      </c>
      <c r="E13" s="33">
        <v>-1920</v>
      </c>
      <c r="F13" s="33">
        <f>D13+E13</f>
        <v>3480</v>
      </c>
    </row>
    <row r="14" spans="1:6" ht="38.25" x14ac:dyDescent="0.25">
      <c r="A14" s="5"/>
      <c r="B14" s="5">
        <v>67</v>
      </c>
      <c r="C14" s="8" t="s">
        <v>28</v>
      </c>
      <c r="D14" s="33">
        <v>107749</v>
      </c>
      <c r="E14" s="33">
        <v>14890.07</v>
      </c>
      <c r="F14" s="33">
        <f>D14+E14</f>
        <v>122639.07</v>
      </c>
    </row>
    <row r="15" spans="1:6" ht="25.5" x14ac:dyDescent="0.25">
      <c r="A15" s="7">
        <v>7</v>
      </c>
      <c r="B15" s="7"/>
      <c r="C15" s="13" t="s">
        <v>8</v>
      </c>
      <c r="D15" s="3"/>
      <c r="E15" s="3"/>
      <c r="F15" s="3"/>
    </row>
    <row r="16" spans="1:6" ht="38.25" x14ac:dyDescent="0.25">
      <c r="A16" s="7"/>
      <c r="B16" s="8">
        <v>72</v>
      </c>
      <c r="C16" s="14" t="s">
        <v>26</v>
      </c>
      <c r="D16" s="3"/>
      <c r="E16" s="3"/>
      <c r="F16" s="3"/>
    </row>
    <row r="17" spans="1:6" x14ac:dyDescent="0.25">
      <c r="A17" s="7">
        <v>9</v>
      </c>
      <c r="B17" s="7"/>
      <c r="C17" s="13"/>
      <c r="D17" s="3"/>
      <c r="E17" s="36">
        <v>10342.219999999999</v>
      </c>
      <c r="F17" s="36">
        <v>10342.219999999999</v>
      </c>
    </row>
    <row r="18" spans="1:6" ht="25.5" x14ac:dyDescent="0.25">
      <c r="A18" s="8"/>
      <c r="B18" s="8">
        <v>92</v>
      </c>
      <c r="C18" s="14" t="s">
        <v>61</v>
      </c>
      <c r="D18" s="3"/>
      <c r="E18" s="33">
        <v>10342.219999999999</v>
      </c>
      <c r="F18" s="33">
        <v>10342.219999999999</v>
      </c>
    </row>
    <row r="21" spans="1:6" ht="15.75" x14ac:dyDescent="0.25">
      <c r="A21" s="89" t="s">
        <v>63</v>
      </c>
      <c r="B21" s="104"/>
      <c r="C21" s="104"/>
      <c r="D21" s="104"/>
      <c r="E21" s="104"/>
      <c r="F21" s="104"/>
    </row>
    <row r="22" spans="1:6" ht="18" x14ac:dyDescent="0.25">
      <c r="A22" s="1"/>
      <c r="B22" s="1"/>
      <c r="C22" s="1"/>
      <c r="D22" s="1"/>
      <c r="E22" s="1"/>
      <c r="F22" s="2"/>
    </row>
    <row r="23" spans="1:6" x14ac:dyDescent="0.25">
      <c r="A23" s="12" t="s">
        <v>5</v>
      </c>
      <c r="B23" s="11" t="s">
        <v>6</v>
      </c>
      <c r="C23" s="11" t="s">
        <v>9</v>
      </c>
      <c r="D23" s="12" t="s">
        <v>111</v>
      </c>
      <c r="E23" s="12" t="s">
        <v>57</v>
      </c>
      <c r="F23" s="12" t="s">
        <v>112</v>
      </c>
    </row>
    <row r="24" spans="1:6" x14ac:dyDescent="0.25">
      <c r="A24" s="19"/>
      <c r="B24" s="20"/>
      <c r="C24" s="18" t="s">
        <v>1</v>
      </c>
      <c r="D24" s="67">
        <v>755608</v>
      </c>
      <c r="E24" s="68">
        <f>E25+E29</f>
        <v>7585.2899999999991</v>
      </c>
      <c r="F24" s="68">
        <f>F25+F29</f>
        <v>763193.29</v>
      </c>
    </row>
    <row r="25" spans="1:6" ht="15.75" customHeight="1" x14ac:dyDescent="0.25">
      <c r="A25" s="4">
        <v>3</v>
      </c>
      <c r="B25" s="4"/>
      <c r="C25" s="4" t="s">
        <v>10</v>
      </c>
      <c r="D25" s="36">
        <v>751708</v>
      </c>
      <c r="E25" s="36">
        <f>SUM(E26:E28)</f>
        <v>-15604.6</v>
      </c>
      <c r="F25" s="36">
        <f t="shared" ref="F25:F28" si="0">D25+E25</f>
        <v>736103.4</v>
      </c>
    </row>
    <row r="26" spans="1:6" ht="15.75" customHeight="1" x14ac:dyDescent="0.25">
      <c r="A26" s="4"/>
      <c r="B26" s="8">
        <v>31</v>
      </c>
      <c r="C26" s="8" t="s">
        <v>11</v>
      </c>
      <c r="D26" s="33">
        <v>639000</v>
      </c>
      <c r="E26" s="33">
        <v>-15000</v>
      </c>
      <c r="F26" s="33">
        <f t="shared" si="0"/>
        <v>624000</v>
      </c>
    </row>
    <row r="27" spans="1:6" x14ac:dyDescent="0.25">
      <c r="A27" s="5"/>
      <c r="B27" s="5">
        <v>32</v>
      </c>
      <c r="C27" s="5" t="s">
        <v>21</v>
      </c>
      <c r="D27" s="33">
        <v>112708</v>
      </c>
      <c r="E27" s="33">
        <v>-685.6</v>
      </c>
      <c r="F27" s="33">
        <f t="shared" si="0"/>
        <v>112022.39999999999</v>
      </c>
    </row>
    <row r="28" spans="1:6" x14ac:dyDescent="0.25">
      <c r="A28" s="5"/>
      <c r="B28" s="5">
        <v>38</v>
      </c>
      <c r="C28" s="5" t="s">
        <v>99</v>
      </c>
      <c r="D28" s="33">
        <v>0</v>
      </c>
      <c r="E28" s="33">
        <v>81</v>
      </c>
      <c r="F28" s="33">
        <f t="shared" si="0"/>
        <v>81</v>
      </c>
    </row>
    <row r="29" spans="1:6" ht="25.5" x14ac:dyDescent="0.25">
      <c r="A29" s="7">
        <v>4</v>
      </c>
      <c r="B29" s="7"/>
      <c r="C29" s="13" t="s">
        <v>12</v>
      </c>
      <c r="D29" s="36">
        <v>3900</v>
      </c>
      <c r="E29" s="36">
        <v>23189.89</v>
      </c>
      <c r="F29" s="36">
        <f>D29+E29</f>
        <v>27089.89</v>
      </c>
    </row>
    <row r="30" spans="1:6" ht="38.25" x14ac:dyDescent="0.25">
      <c r="A30" s="7"/>
      <c r="B30" s="8">
        <v>42</v>
      </c>
      <c r="C30" s="14" t="s">
        <v>29</v>
      </c>
      <c r="D30" s="33">
        <v>3900</v>
      </c>
      <c r="E30" s="33">
        <v>23189.89</v>
      </c>
      <c r="F30" s="36">
        <f>D30+E30</f>
        <v>27089.89</v>
      </c>
    </row>
    <row r="31" spans="1:6" x14ac:dyDescent="0.25">
      <c r="A31" s="7">
        <v>9</v>
      </c>
      <c r="B31" s="7"/>
      <c r="C31" s="13"/>
      <c r="D31" s="3"/>
      <c r="E31" s="3"/>
      <c r="F31" s="3"/>
    </row>
    <row r="32" spans="1:6" ht="25.5" x14ac:dyDescent="0.25">
      <c r="A32" s="8"/>
      <c r="B32" s="8">
        <v>92</v>
      </c>
      <c r="C32" s="14" t="s">
        <v>64</v>
      </c>
      <c r="D32" s="3"/>
      <c r="E32" s="3"/>
      <c r="F32" s="3"/>
    </row>
  </sheetData>
  <mergeCells count="5">
    <mergeCell ref="A21:F21"/>
    <mergeCell ref="A1:F1"/>
    <mergeCell ref="A3:F3"/>
    <mergeCell ref="A5:F5"/>
    <mergeCell ref="A7:F7"/>
  </mergeCells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50"/>
  <sheetViews>
    <sheetView topLeftCell="A10" workbookViewId="0">
      <selection activeCell="K40" sqref="K40"/>
    </sheetView>
  </sheetViews>
  <sheetFormatPr defaultRowHeight="15" x14ac:dyDescent="0.25"/>
  <cols>
    <col min="1" max="4" width="25.28515625" customWidth="1"/>
  </cols>
  <sheetData>
    <row r="1" spans="1:4" ht="42" customHeight="1" x14ac:dyDescent="0.25">
      <c r="A1" s="89" t="s">
        <v>113</v>
      </c>
      <c r="B1" s="89"/>
      <c r="C1" s="89"/>
      <c r="D1" s="89"/>
    </row>
    <row r="2" spans="1:4" ht="18" customHeight="1" x14ac:dyDescent="0.25">
      <c r="A2" s="1"/>
      <c r="B2" s="1"/>
      <c r="C2" s="1"/>
      <c r="D2" s="1"/>
    </row>
    <row r="3" spans="1:4" ht="15.75" customHeight="1" x14ac:dyDescent="0.25">
      <c r="A3" s="89" t="s">
        <v>18</v>
      </c>
      <c r="B3" s="89"/>
      <c r="C3" s="89"/>
      <c r="D3" s="89"/>
    </row>
    <row r="4" spans="1:4" ht="18" x14ac:dyDescent="0.25">
      <c r="B4" s="1"/>
      <c r="C4" s="1"/>
      <c r="D4" s="2"/>
    </row>
    <row r="5" spans="1:4" ht="18" customHeight="1" x14ac:dyDescent="0.25">
      <c r="A5" s="89" t="s">
        <v>4</v>
      </c>
      <c r="B5" s="89"/>
      <c r="C5" s="89"/>
      <c r="D5" s="89"/>
    </row>
    <row r="6" spans="1:4" ht="18" x14ac:dyDescent="0.25">
      <c r="A6" s="1"/>
      <c r="B6" s="1"/>
      <c r="C6" s="1"/>
      <c r="D6" s="2"/>
    </row>
    <row r="7" spans="1:4" ht="15.75" customHeight="1" x14ac:dyDescent="0.25">
      <c r="A7" s="89" t="s">
        <v>73</v>
      </c>
      <c r="B7" s="89"/>
      <c r="C7" s="89"/>
      <c r="D7" s="89"/>
    </row>
    <row r="8" spans="1:4" ht="18" x14ac:dyDescent="0.25">
      <c r="A8" s="1"/>
      <c r="B8" s="1"/>
      <c r="C8" s="1"/>
      <c r="D8" s="2"/>
    </row>
    <row r="9" spans="1:4" x14ac:dyDescent="0.25">
      <c r="A9" s="12" t="s">
        <v>37</v>
      </c>
      <c r="B9" s="12" t="s">
        <v>111</v>
      </c>
      <c r="C9" s="12" t="s">
        <v>57</v>
      </c>
      <c r="D9" s="12" t="s">
        <v>112</v>
      </c>
    </row>
    <row r="10" spans="1:4" x14ac:dyDescent="0.25">
      <c r="A10" s="21" t="s">
        <v>0</v>
      </c>
      <c r="B10" s="69">
        <f>B13+B17+B22+B15</f>
        <v>755608</v>
      </c>
      <c r="C10" s="69">
        <v>7585.29</v>
      </c>
      <c r="D10" s="71">
        <f>D11+D13+D15+D17+D22+D25</f>
        <v>763193.29</v>
      </c>
    </row>
    <row r="11" spans="1:4" x14ac:dyDescent="0.25">
      <c r="A11" s="13" t="s">
        <v>41</v>
      </c>
      <c r="B11" s="67">
        <v>0</v>
      </c>
      <c r="C11" s="69">
        <v>1960</v>
      </c>
      <c r="D11" s="71">
        <f>B11+C11</f>
        <v>1960</v>
      </c>
    </row>
    <row r="12" spans="1:4" x14ac:dyDescent="0.25">
      <c r="A12" s="6" t="s">
        <v>42</v>
      </c>
      <c r="B12" s="70">
        <v>0</v>
      </c>
      <c r="C12" s="33">
        <v>1960</v>
      </c>
      <c r="D12" s="81">
        <f t="shared" ref="D12:D14" si="0">B12+C12</f>
        <v>1960</v>
      </c>
    </row>
    <row r="13" spans="1:4" x14ac:dyDescent="0.25">
      <c r="A13" s="5" t="s">
        <v>66</v>
      </c>
      <c r="B13" s="74">
        <v>3900</v>
      </c>
      <c r="C13" s="33">
        <v>-1000</v>
      </c>
      <c r="D13" s="71">
        <f t="shared" si="0"/>
        <v>2900</v>
      </c>
    </row>
    <row r="14" spans="1:4" x14ac:dyDescent="0.25">
      <c r="A14" s="5" t="s">
        <v>65</v>
      </c>
      <c r="B14" s="33">
        <v>3900</v>
      </c>
      <c r="C14" s="70">
        <v>-1000</v>
      </c>
      <c r="D14" s="81">
        <f t="shared" si="0"/>
        <v>2900</v>
      </c>
    </row>
    <row r="15" spans="1:4" ht="25.5" x14ac:dyDescent="0.25">
      <c r="A15" s="4" t="s">
        <v>39</v>
      </c>
      <c r="B15" s="73">
        <v>107749</v>
      </c>
      <c r="C15" s="36">
        <v>12930.07</v>
      </c>
      <c r="D15" s="36">
        <v>120679.07</v>
      </c>
    </row>
    <row r="16" spans="1:4" ht="25.5" x14ac:dyDescent="0.25">
      <c r="A16" s="10" t="s">
        <v>114</v>
      </c>
      <c r="B16" s="3">
        <v>107749</v>
      </c>
      <c r="C16" s="33">
        <v>12930.07</v>
      </c>
      <c r="D16" s="33">
        <v>120679.07</v>
      </c>
    </row>
    <row r="17" spans="1:4" x14ac:dyDescent="0.25">
      <c r="A17" s="21" t="s">
        <v>38</v>
      </c>
      <c r="B17" s="73">
        <f>SUM(B18:B21)</f>
        <v>642459</v>
      </c>
      <c r="C17" s="36">
        <f>SUM(C18:C21)</f>
        <v>-15727</v>
      </c>
      <c r="D17" s="36">
        <f>SUM(D18:D21)</f>
        <v>626732</v>
      </c>
    </row>
    <row r="18" spans="1:4" x14ac:dyDescent="0.25">
      <c r="A18" s="6" t="s">
        <v>115</v>
      </c>
      <c r="B18" s="3">
        <v>100</v>
      </c>
      <c r="C18" s="3"/>
      <c r="D18" s="33">
        <v>100</v>
      </c>
    </row>
    <row r="19" spans="1:4" x14ac:dyDescent="0.25">
      <c r="A19" s="6" t="s">
        <v>116</v>
      </c>
      <c r="B19" s="3">
        <v>641328</v>
      </c>
      <c r="C19" s="33">
        <v>-15808</v>
      </c>
      <c r="D19" s="33">
        <v>625520</v>
      </c>
    </row>
    <row r="20" spans="1:4" x14ac:dyDescent="0.25">
      <c r="A20" s="6" t="s">
        <v>118</v>
      </c>
      <c r="B20" s="3"/>
      <c r="C20" s="33">
        <v>81</v>
      </c>
      <c r="D20" s="33">
        <v>81</v>
      </c>
    </row>
    <row r="21" spans="1:4" x14ac:dyDescent="0.25">
      <c r="A21" s="6" t="s">
        <v>81</v>
      </c>
      <c r="B21" s="3">
        <v>1031</v>
      </c>
      <c r="C21" s="3"/>
      <c r="D21" s="33">
        <v>1031</v>
      </c>
    </row>
    <row r="22" spans="1:4" x14ac:dyDescent="0.25">
      <c r="A22" s="21" t="s">
        <v>67</v>
      </c>
      <c r="B22" s="73">
        <v>1500</v>
      </c>
      <c r="C22" s="36">
        <v>-920</v>
      </c>
      <c r="D22" s="36">
        <v>580</v>
      </c>
    </row>
    <row r="23" spans="1:4" ht="25.5" x14ac:dyDescent="0.25">
      <c r="A23" s="72" t="s">
        <v>117</v>
      </c>
      <c r="B23" s="3">
        <v>1500</v>
      </c>
      <c r="C23" s="33">
        <v>-920</v>
      </c>
      <c r="D23" s="33">
        <v>580</v>
      </c>
    </row>
    <row r="24" spans="1:4" x14ac:dyDescent="0.25">
      <c r="A24" s="21" t="s">
        <v>69</v>
      </c>
      <c r="B24" s="3"/>
      <c r="C24" s="3"/>
      <c r="D24" s="3"/>
    </row>
    <row r="25" spans="1:4" x14ac:dyDescent="0.25">
      <c r="A25" s="26" t="s">
        <v>70</v>
      </c>
      <c r="B25" s="3"/>
      <c r="C25" s="36">
        <v>10342.219999999999</v>
      </c>
      <c r="D25" s="36">
        <v>10342.219999999999</v>
      </c>
    </row>
    <row r="26" spans="1:4" ht="25.5" x14ac:dyDescent="0.25">
      <c r="A26" s="26" t="s">
        <v>71</v>
      </c>
      <c r="B26" s="3"/>
      <c r="C26" s="3"/>
      <c r="D26" s="3"/>
    </row>
    <row r="27" spans="1:4" x14ac:dyDescent="0.25">
      <c r="A27" s="25" t="s">
        <v>72</v>
      </c>
      <c r="B27" s="3"/>
      <c r="C27" s="3"/>
      <c r="D27" s="3"/>
    </row>
    <row r="30" spans="1:4" ht="15.75" customHeight="1" x14ac:dyDescent="0.25">
      <c r="A30" s="89" t="s">
        <v>74</v>
      </c>
      <c r="B30" s="89"/>
      <c r="C30" s="89"/>
      <c r="D30" s="89"/>
    </row>
    <row r="31" spans="1:4" ht="18" x14ac:dyDescent="0.25">
      <c r="A31" s="1"/>
      <c r="B31" s="1"/>
      <c r="C31" s="1"/>
      <c r="D31" s="2"/>
    </row>
    <row r="32" spans="1:4" x14ac:dyDescent="0.25">
      <c r="A32" s="12" t="s">
        <v>37</v>
      </c>
      <c r="B32" s="12" t="s">
        <v>111</v>
      </c>
      <c r="C32" s="12" t="s">
        <v>57</v>
      </c>
      <c r="D32" s="12" t="s">
        <v>112</v>
      </c>
    </row>
    <row r="33" spans="1:4" x14ac:dyDescent="0.25">
      <c r="A33" s="21" t="s">
        <v>1</v>
      </c>
      <c r="B33" s="69">
        <f>B36+B38+B41+B45</f>
        <v>755608</v>
      </c>
      <c r="C33" s="69">
        <v>7585.29</v>
      </c>
      <c r="D33" s="69">
        <v>763193.29</v>
      </c>
    </row>
    <row r="34" spans="1:4" ht="15.75" customHeight="1" x14ac:dyDescent="0.25">
      <c r="A34" s="13" t="s">
        <v>41</v>
      </c>
      <c r="B34" s="33"/>
      <c r="C34" s="33"/>
      <c r="D34" s="33"/>
    </row>
    <row r="35" spans="1:4" x14ac:dyDescent="0.25">
      <c r="A35" s="6" t="s">
        <v>42</v>
      </c>
      <c r="B35" s="33"/>
      <c r="C35" s="33"/>
      <c r="D35" s="33"/>
    </row>
    <row r="36" spans="1:4" x14ac:dyDescent="0.25">
      <c r="A36" s="13" t="s">
        <v>43</v>
      </c>
      <c r="B36" s="36">
        <v>3900</v>
      </c>
      <c r="C36" s="36">
        <v>-1000</v>
      </c>
      <c r="D36" s="36">
        <v>2900</v>
      </c>
    </row>
    <row r="37" spans="1:4" x14ac:dyDescent="0.25">
      <c r="A37" s="27" t="s">
        <v>75</v>
      </c>
      <c r="B37" s="33">
        <v>3900</v>
      </c>
      <c r="C37" s="33">
        <v>-1000</v>
      </c>
      <c r="D37" s="33">
        <v>2900</v>
      </c>
    </row>
    <row r="38" spans="1:4" ht="25.5" x14ac:dyDescent="0.25">
      <c r="A38" s="4" t="s">
        <v>39</v>
      </c>
      <c r="B38" s="73">
        <v>107749</v>
      </c>
      <c r="C38" s="36">
        <v>12930.07</v>
      </c>
      <c r="D38" s="36">
        <v>120679.07</v>
      </c>
    </row>
    <row r="39" spans="1:4" ht="25.5" x14ac:dyDescent="0.25">
      <c r="A39" s="10" t="s">
        <v>40</v>
      </c>
      <c r="B39" s="3"/>
      <c r="C39" s="3"/>
      <c r="D39" s="3"/>
    </row>
    <row r="40" spans="1:4" ht="25.5" x14ac:dyDescent="0.25">
      <c r="A40" s="10" t="s">
        <v>119</v>
      </c>
      <c r="B40" s="3">
        <v>107749</v>
      </c>
      <c r="C40" s="33">
        <v>12930.07</v>
      </c>
      <c r="D40" s="33">
        <v>12679.07</v>
      </c>
    </row>
    <row r="41" spans="1:4" x14ac:dyDescent="0.25">
      <c r="A41" s="21" t="s">
        <v>38</v>
      </c>
      <c r="B41" s="73">
        <v>642459</v>
      </c>
      <c r="C41" s="36">
        <v>-15727</v>
      </c>
      <c r="D41" s="36">
        <v>626732</v>
      </c>
    </row>
    <row r="42" spans="1:4" ht="25.5" x14ac:dyDescent="0.25">
      <c r="A42" s="10" t="s">
        <v>120</v>
      </c>
      <c r="B42" s="3">
        <v>641428</v>
      </c>
      <c r="C42" s="33">
        <v>-15808</v>
      </c>
      <c r="D42" s="3"/>
    </row>
    <row r="43" spans="1:4" x14ac:dyDescent="0.25">
      <c r="A43" s="10" t="s">
        <v>118</v>
      </c>
      <c r="B43" s="3"/>
      <c r="C43" s="33">
        <v>81</v>
      </c>
      <c r="D43" s="33">
        <v>81</v>
      </c>
    </row>
    <row r="44" spans="1:4" x14ac:dyDescent="0.25">
      <c r="A44" s="10" t="s">
        <v>81</v>
      </c>
      <c r="B44" s="3">
        <v>1031</v>
      </c>
      <c r="C44" s="3"/>
      <c r="D44" s="33">
        <v>1031</v>
      </c>
    </row>
    <row r="45" spans="1:4" x14ac:dyDescent="0.25">
      <c r="A45" s="21" t="s">
        <v>67</v>
      </c>
      <c r="B45" s="73">
        <v>1500</v>
      </c>
      <c r="C45" s="36">
        <v>-920</v>
      </c>
      <c r="D45" s="36">
        <v>580</v>
      </c>
    </row>
    <row r="46" spans="1:4" ht="25.5" x14ac:dyDescent="0.25">
      <c r="A46" s="72" t="s">
        <v>117</v>
      </c>
      <c r="B46" s="3">
        <v>1500</v>
      </c>
      <c r="C46" s="33">
        <v>-920</v>
      </c>
      <c r="D46" s="33">
        <v>580</v>
      </c>
    </row>
    <row r="47" spans="1:4" x14ac:dyDescent="0.25">
      <c r="A47" s="21" t="s">
        <v>68</v>
      </c>
      <c r="B47" s="3"/>
      <c r="C47" s="3"/>
      <c r="D47" s="3"/>
    </row>
    <row r="48" spans="1:4" x14ac:dyDescent="0.25">
      <c r="A48" s="21" t="s">
        <v>69</v>
      </c>
      <c r="B48" s="3"/>
      <c r="C48" s="36">
        <v>10342.219999999999</v>
      </c>
      <c r="D48" s="36">
        <v>10342.219999999999</v>
      </c>
    </row>
    <row r="49" spans="1:4" x14ac:dyDescent="0.25">
      <c r="A49" s="26" t="s">
        <v>76</v>
      </c>
      <c r="B49" s="3"/>
      <c r="C49" s="3"/>
      <c r="D49" s="3"/>
    </row>
    <row r="50" spans="1:4" ht="25.5" x14ac:dyDescent="0.25">
      <c r="A50" s="26" t="s">
        <v>77</v>
      </c>
      <c r="B50" s="3"/>
      <c r="C50" s="3"/>
      <c r="D50" s="3"/>
    </row>
  </sheetData>
  <mergeCells count="5">
    <mergeCell ref="A1:D1"/>
    <mergeCell ref="A3:D3"/>
    <mergeCell ref="A5:D5"/>
    <mergeCell ref="A7:D7"/>
    <mergeCell ref="A30:D30"/>
  </mergeCells>
  <pageMargins left="0.7" right="0.7" top="0.75" bottom="0.75" header="0.3" footer="0.3"/>
  <pageSetup paperSize="9" scale="83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3"/>
  <sheetViews>
    <sheetView workbookViewId="0">
      <selection activeCell="G14" sqref="G14"/>
    </sheetView>
  </sheetViews>
  <sheetFormatPr defaultRowHeight="15" x14ac:dyDescent="0.25"/>
  <cols>
    <col min="1" max="1" width="37.7109375" customWidth="1"/>
    <col min="2" max="4" width="25.28515625" customWidth="1"/>
  </cols>
  <sheetData>
    <row r="1" spans="1:4" ht="42" customHeight="1" x14ac:dyDescent="0.25">
      <c r="A1" s="89" t="s">
        <v>121</v>
      </c>
      <c r="B1" s="89"/>
      <c r="C1" s="89"/>
      <c r="D1" s="89"/>
    </row>
    <row r="2" spans="1:4" ht="18" customHeight="1" x14ac:dyDescent="0.25">
      <c r="A2" s="1"/>
      <c r="B2" s="1"/>
      <c r="C2" s="1"/>
      <c r="D2" s="1"/>
    </row>
    <row r="3" spans="1:4" ht="15.75" x14ac:dyDescent="0.25">
      <c r="A3" s="89" t="s">
        <v>18</v>
      </c>
      <c r="B3" s="89"/>
      <c r="C3" s="89"/>
      <c r="D3" s="99"/>
    </row>
    <row r="4" spans="1:4" ht="18" x14ac:dyDescent="0.25">
      <c r="A4" s="1"/>
      <c r="B4" s="1"/>
      <c r="C4" s="1"/>
      <c r="D4" s="2"/>
    </row>
    <row r="5" spans="1:4" ht="18" customHeight="1" x14ac:dyDescent="0.25">
      <c r="A5" s="89" t="s">
        <v>4</v>
      </c>
      <c r="B5" s="90"/>
      <c r="C5" s="90"/>
      <c r="D5" s="90"/>
    </row>
    <row r="6" spans="1:4" ht="18" x14ac:dyDescent="0.25">
      <c r="A6" s="1"/>
      <c r="B6" s="1"/>
      <c r="C6" s="1"/>
      <c r="D6" s="2"/>
    </row>
    <row r="7" spans="1:4" ht="15.75" x14ac:dyDescent="0.25">
      <c r="A7" s="89" t="s">
        <v>13</v>
      </c>
      <c r="B7" s="104"/>
      <c r="C7" s="104"/>
      <c r="D7" s="104"/>
    </row>
    <row r="8" spans="1:4" ht="18" x14ac:dyDescent="0.25">
      <c r="A8" s="1"/>
      <c r="B8" s="1"/>
      <c r="C8" s="1"/>
      <c r="D8" s="2"/>
    </row>
    <row r="9" spans="1:4" x14ac:dyDescent="0.25">
      <c r="A9" s="12" t="s">
        <v>37</v>
      </c>
      <c r="B9" s="12" t="s">
        <v>111</v>
      </c>
      <c r="C9" s="12" t="s">
        <v>57</v>
      </c>
      <c r="D9" s="12" t="s">
        <v>112</v>
      </c>
    </row>
    <row r="10" spans="1:4" ht="15.75" customHeight="1" x14ac:dyDescent="0.25">
      <c r="A10" s="4" t="s">
        <v>14</v>
      </c>
      <c r="B10" s="36">
        <v>755608</v>
      </c>
      <c r="C10" s="36">
        <v>7585.29</v>
      </c>
      <c r="D10" s="36">
        <v>763193.29</v>
      </c>
    </row>
    <row r="11" spans="1:4" ht="15.75" customHeight="1" x14ac:dyDescent="0.25">
      <c r="A11" s="4" t="s">
        <v>106</v>
      </c>
      <c r="B11" s="36">
        <v>755608</v>
      </c>
      <c r="C11" s="36">
        <v>7585.29</v>
      </c>
      <c r="D11" s="36">
        <v>763193.29</v>
      </c>
    </row>
    <row r="12" spans="1:4" x14ac:dyDescent="0.25">
      <c r="A12" s="10" t="s">
        <v>107</v>
      </c>
      <c r="B12" s="33">
        <v>755608</v>
      </c>
      <c r="C12" s="33">
        <v>7585.29</v>
      </c>
      <c r="D12" s="33">
        <v>763193.29</v>
      </c>
    </row>
    <row r="13" spans="1:4" x14ac:dyDescent="0.25">
      <c r="A13" s="9" t="s">
        <v>108</v>
      </c>
      <c r="B13" s="33">
        <v>755608</v>
      </c>
      <c r="C13" s="33">
        <v>7585.29</v>
      </c>
      <c r="D13" s="33">
        <v>763193.29</v>
      </c>
    </row>
  </sheetData>
  <mergeCells count="4">
    <mergeCell ref="A1:D1"/>
    <mergeCell ref="A3:D3"/>
    <mergeCell ref="A5:D5"/>
    <mergeCell ref="A7:D7"/>
  </mergeCells>
  <pageMargins left="0.7" right="0.7" top="0.75" bottom="0.75" header="0.3" footer="0.3"/>
  <pageSetup paperSize="9" scale="77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4"/>
  <sheetViews>
    <sheetView workbookViewId="0">
      <selection activeCell="D7" sqref="D7:F7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6" width="25.28515625" customWidth="1"/>
  </cols>
  <sheetData>
    <row r="1" spans="1:6" ht="42" customHeight="1" x14ac:dyDescent="0.25">
      <c r="A1" s="89" t="s">
        <v>60</v>
      </c>
      <c r="B1" s="89"/>
      <c r="C1" s="89"/>
      <c r="D1" s="89"/>
      <c r="E1" s="89"/>
      <c r="F1" s="89"/>
    </row>
    <row r="2" spans="1:6" ht="18" customHeight="1" x14ac:dyDescent="0.25">
      <c r="A2" s="1"/>
      <c r="B2" s="1"/>
      <c r="C2" s="1"/>
      <c r="D2" s="1"/>
      <c r="E2" s="1"/>
      <c r="F2" s="1"/>
    </row>
    <row r="3" spans="1:6" ht="15.75" customHeight="1" x14ac:dyDescent="0.25">
      <c r="A3" s="89" t="s">
        <v>18</v>
      </c>
      <c r="B3" s="89"/>
      <c r="C3" s="89"/>
      <c r="D3" s="89"/>
      <c r="E3" s="89"/>
      <c r="F3" s="89"/>
    </row>
    <row r="4" spans="1:6" ht="18" x14ac:dyDescent="0.25">
      <c r="A4" s="1"/>
      <c r="B4" s="1"/>
      <c r="C4" s="1"/>
      <c r="D4" s="1"/>
      <c r="E4" s="1"/>
      <c r="F4" s="2"/>
    </row>
    <row r="5" spans="1:6" ht="18" customHeight="1" x14ac:dyDescent="0.25">
      <c r="A5" s="89" t="s">
        <v>45</v>
      </c>
      <c r="B5" s="89"/>
      <c r="C5" s="89"/>
      <c r="D5" s="89"/>
      <c r="E5" s="89"/>
      <c r="F5" s="89"/>
    </row>
    <row r="6" spans="1:6" ht="18" x14ac:dyDescent="0.25">
      <c r="A6" s="1"/>
      <c r="B6" s="1"/>
      <c r="C6" s="1"/>
      <c r="D6" s="1"/>
      <c r="E6" s="1"/>
      <c r="F6" s="2"/>
    </row>
    <row r="7" spans="1:6" x14ac:dyDescent="0.25">
      <c r="A7" s="12" t="s">
        <v>5</v>
      </c>
      <c r="B7" s="11" t="s">
        <v>6</v>
      </c>
      <c r="C7" s="11" t="s">
        <v>30</v>
      </c>
      <c r="D7" s="12" t="s">
        <v>58</v>
      </c>
      <c r="E7" s="12" t="s">
        <v>57</v>
      </c>
      <c r="F7" s="12" t="s">
        <v>59</v>
      </c>
    </row>
    <row r="8" spans="1:6" x14ac:dyDescent="0.25">
      <c r="A8" s="19"/>
      <c r="B8" s="20"/>
      <c r="C8" s="18" t="s">
        <v>47</v>
      </c>
      <c r="D8" s="19"/>
      <c r="E8" s="19"/>
      <c r="F8" s="19"/>
    </row>
    <row r="9" spans="1:6" ht="25.5" x14ac:dyDescent="0.25">
      <c r="A9" s="4">
        <v>8</v>
      </c>
      <c r="B9" s="4"/>
      <c r="C9" s="4" t="s">
        <v>15</v>
      </c>
      <c r="D9" s="3"/>
      <c r="E9" s="3"/>
      <c r="F9" s="3"/>
    </row>
    <row r="10" spans="1:6" x14ac:dyDescent="0.25">
      <c r="A10" s="4"/>
      <c r="B10" s="8">
        <v>84</v>
      </c>
      <c r="C10" s="8" t="s">
        <v>22</v>
      </c>
      <c r="D10" s="3"/>
      <c r="E10" s="3"/>
      <c r="F10" s="3"/>
    </row>
    <row r="11" spans="1:6" x14ac:dyDescent="0.25">
      <c r="A11" s="4"/>
      <c r="B11" s="8"/>
      <c r="C11" s="22"/>
      <c r="D11" s="3"/>
      <c r="E11" s="3"/>
      <c r="F11" s="3"/>
    </row>
    <row r="12" spans="1:6" x14ac:dyDescent="0.25">
      <c r="A12" s="4"/>
      <c r="B12" s="8"/>
      <c r="C12" s="18" t="s">
        <v>50</v>
      </c>
      <c r="D12" s="3"/>
      <c r="E12" s="3"/>
      <c r="F12" s="3"/>
    </row>
    <row r="13" spans="1:6" ht="25.5" x14ac:dyDescent="0.25">
      <c r="A13" s="7">
        <v>5</v>
      </c>
      <c r="B13" s="7"/>
      <c r="C13" s="13" t="s">
        <v>16</v>
      </c>
      <c r="D13" s="3"/>
      <c r="E13" s="3"/>
      <c r="F13" s="3"/>
    </row>
    <row r="14" spans="1:6" ht="25.5" x14ac:dyDescent="0.25">
      <c r="A14" s="8"/>
      <c r="B14" s="8">
        <v>54</v>
      </c>
      <c r="C14" s="14" t="s">
        <v>23</v>
      </c>
      <c r="D14" s="3"/>
      <c r="E14" s="3"/>
      <c r="F14" s="3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24"/>
  <sheetViews>
    <sheetView workbookViewId="0">
      <selection activeCell="L13" sqref="L13"/>
    </sheetView>
  </sheetViews>
  <sheetFormatPr defaultRowHeight="15" x14ac:dyDescent="0.25"/>
  <cols>
    <col min="1" max="4" width="25.28515625" customWidth="1"/>
  </cols>
  <sheetData>
    <row r="1" spans="1:4" ht="42" customHeight="1" x14ac:dyDescent="0.25">
      <c r="A1" s="89" t="s">
        <v>113</v>
      </c>
      <c r="B1" s="89"/>
      <c r="C1" s="89"/>
      <c r="D1" s="89"/>
    </row>
    <row r="2" spans="1:4" ht="18" customHeight="1" x14ac:dyDescent="0.25">
      <c r="A2" s="1"/>
      <c r="B2" s="1"/>
      <c r="C2" s="1"/>
      <c r="D2" s="1"/>
    </row>
    <row r="3" spans="1:4" ht="15.75" customHeight="1" x14ac:dyDescent="0.25">
      <c r="A3" s="89" t="s">
        <v>18</v>
      </c>
      <c r="B3" s="89"/>
      <c r="C3" s="89"/>
      <c r="D3" s="89"/>
    </row>
    <row r="4" spans="1:4" ht="18" x14ac:dyDescent="0.25">
      <c r="A4" s="1"/>
      <c r="B4" s="1"/>
      <c r="C4" s="1"/>
      <c r="D4" s="2"/>
    </row>
    <row r="5" spans="1:4" ht="18" customHeight="1" x14ac:dyDescent="0.25">
      <c r="A5" s="89" t="s">
        <v>46</v>
      </c>
      <c r="B5" s="89"/>
      <c r="C5" s="89"/>
      <c r="D5" s="89"/>
    </row>
    <row r="6" spans="1:4" ht="18" x14ac:dyDescent="0.25">
      <c r="A6" s="1"/>
      <c r="B6" s="1"/>
      <c r="C6" s="1"/>
      <c r="D6" s="2"/>
    </row>
    <row r="7" spans="1:4" x14ac:dyDescent="0.25">
      <c r="A7" s="11" t="s">
        <v>37</v>
      </c>
      <c r="B7" s="12" t="s">
        <v>111</v>
      </c>
      <c r="C7" s="12" t="s">
        <v>57</v>
      </c>
      <c r="D7" s="12" t="s">
        <v>112</v>
      </c>
    </row>
    <row r="8" spans="1:4" x14ac:dyDescent="0.25">
      <c r="A8" s="4" t="s">
        <v>47</v>
      </c>
      <c r="B8" s="3"/>
      <c r="C8" s="3"/>
      <c r="D8" s="3"/>
    </row>
    <row r="9" spans="1:4" ht="25.5" x14ac:dyDescent="0.25">
      <c r="A9" s="4" t="s">
        <v>48</v>
      </c>
      <c r="B9" s="3"/>
      <c r="C9" s="3"/>
      <c r="D9" s="3"/>
    </row>
    <row r="10" spans="1:4" ht="25.5" x14ac:dyDescent="0.25">
      <c r="A10" s="10" t="s">
        <v>49</v>
      </c>
      <c r="B10" s="3"/>
      <c r="C10" s="3"/>
      <c r="D10" s="3"/>
    </row>
    <row r="11" spans="1:4" x14ac:dyDescent="0.25">
      <c r="A11" s="10"/>
      <c r="B11" s="3"/>
      <c r="C11" s="3"/>
      <c r="D11" s="3"/>
    </row>
    <row r="12" spans="1:4" x14ac:dyDescent="0.25">
      <c r="A12" s="4" t="s">
        <v>50</v>
      </c>
      <c r="B12" s="36">
        <f>SUM(B15:B24)</f>
        <v>755608</v>
      </c>
      <c r="C12" s="36">
        <v>7585.29</v>
      </c>
      <c r="D12" s="36">
        <f>SUM(D13:D24)</f>
        <v>763193.29</v>
      </c>
    </row>
    <row r="13" spans="1:4" x14ac:dyDescent="0.25">
      <c r="A13" s="4">
        <v>1</v>
      </c>
      <c r="B13" s="36"/>
      <c r="C13" s="36"/>
      <c r="D13" s="36"/>
    </row>
    <row r="14" spans="1:4" x14ac:dyDescent="0.25">
      <c r="A14" s="82" t="s">
        <v>122</v>
      </c>
      <c r="B14" s="36"/>
      <c r="C14" s="33">
        <v>1960</v>
      </c>
      <c r="D14" s="33">
        <v>1960</v>
      </c>
    </row>
    <row r="15" spans="1:4" x14ac:dyDescent="0.25">
      <c r="A15" s="4">
        <v>4</v>
      </c>
      <c r="B15" s="3"/>
      <c r="C15" s="3"/>
      <c r="D15" s="3"/>
    </row>
    <row r="16" spans="1:4" x14ac:dyDescent="0.25">
      <c r="A16" s="6" t="s">
        <v>78</v>
      </c>
      <c r="B16" s="33">
        <v>0</v>
      </c>
      <c r="C16" s="33">
        <v>10342.219999999999</v>
      </c>
      <c r="D16" s="33">
        <v>10342.219999999999</v>
      </c>
    </row>
    <row r="17" spans="1:4" ht="25.5" x14ac:dyDescent="0.25">
      <c r="A17" s="10" t="s">
        <v>79</v>
      </c>
      <c r="B17" s="33">
        <v>107749</v>
      </c>
      <c r="C17" s="33">
        <v>12930.07</v>
      </c>
      <c r="D17" s="33">
        <v>120679.07</v>
      </c>
    </row>
    <row r="18" spans="1:4" x14ac:dyDescent="0.25">
      <c r="A18" s="35">
        <v>5</v>
      </c>
      <c r="B18" s="33"/>
      <c r="C18" s="33"/>
      <c r="D18" s="33"/>
    </row>
    <row r="19" spans="1:4" x14ac:dyDescent="0.25">
      <c r="A19" s="10" t="s">
        <v>80</v>
      </c>
      <c r="B19" s="33">
        <v>641428</v>
      </c>
      <c r="C19" s="33">
        <v>-15727</v>
      </c>
      <c r="D19" s="33">
        <v>625701</v>
      </c>
    </row>
    <row r="20" spans="1:4" x14ac:dyDescent="0.25">
      <c r="A20" s="10" t="s">
        <v>81</v>
      </c>
      <c r="B20" s="33">
        <v>1031</v>
      </c>
      <c r="C20" s="33">
        <v>0</v>
      </c>
      <c r="D20" s="33">
        <v>1031</v>
      </c>
    </row>
    <row r="21" spans="1:4" x14ac:dyDescent="0.25">
      <c r="A21" s="34">
        <v>6</v>
      </c>
      <c r="B21" s="33"/>
      <c r="C21" s="33"/>
      <c r="D21" s="33"/>
    </row>
    <row r="22" spans="1:4" ht="25.5" x14ac:dyDescent="0.25">
      <c r="A22" s="10" t="s">
        <v>82</v>
      </c>
      <c r="B22" s="33">
        <v>1500</v>
      </c>
      <c r="C22" s="33">
        <v>-920</v>
      </c>
      <c r="D22" s="33">
        <v>580</v>
      </c>
    </row>
    <row r="23" spans="1:4" x14ac:dyDescent="0.25">
      <c r="A23" s="13" t="s">
        <v>43</v>
      </c>
      <c r="B23" s="3"/>
      <c r="C23" s="3"/>
      <c r="D23" s="3"/>
    </row>
    <row r="24" spans="1:4" x14ac:dyDescent="0.25">
      <c r="A24" s="6" t="s">
        <v>44</v>
      </c>
      <c r="B24" s="33">
        <v>3900</v>
      </c>
      <c r="C24" s="33">
        <v>-1000</v>
      </c>
      <c r="D24" s="33">
        <v>2900</v>
      </c>
    </row>
  </sheetData>
  <mergeCells count="3">
    <mergeCell ref="A1:D1"/>
    <mergeCell ref="A3:D3"/>
    <mergeCell ref="A5:D5"/>
  </mergeCells>
  <pageMargins left="0.7" right="0.7" top="0.75" bottom="0.75" header="0.3" footer="0.3"/>
  <pageSetup paperSize="9" scale="86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57"/>
  <sheetViews>
    <sheetView tabSelected="1" workbookViewId="0">
      <selection activeCell="G21" sqref="G2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7" width="25.28515625" customWidth="1"/>
  </cols>
  <sheetData>
    <row r="1" spans="1:7" ht="42" customHeight="1" x14ac:dyDescent="0.25">
      <c r="A1" s="89" t="s">
        <v>123</v>
      </c>
      <c r="B1" s="89"/>
      <c r="C1" s="89"/>
      <c r="D1" s="89"/>
      <c r="E1" s="89"/>
      <c r="F1" s="89"/>
      <c r="G1" s="89"/>
    </row>
    <row r="2" spans="1:7" ht="18" x14ac:dyDescent="0.25">
      <c r="A2" s="1"/>
      <c r="B2" s="1"/>
      <c r="C2" s="1"/>
      <c r="D2" s="1"/>
      <c r="E2" s="1"/>
      <c r="F2" s="1"/>
      <c r="G2" s="2"/>
    </row>
    <row r="3" spans="1:7" ht="18" customHeight="1" x14ac:dyDescent="0.25">
      <c r="A3" s="89" t="s">
        <v>17</v>
      </c>
      <c r="B3" s="90"/>
      <c r="C3" s="90"/>
      <c r="D3" s="90"/>
      <c r="E3" s="90"/>
      <c r="F3" s="90"/>
      <c r="G3" s="90"/>
    </row>
    <row r="4" spans="1:7" ht="18" x14ac:dyDescent="0.25">
      <c r="A4" s="1"/>
      <c r="B4" s="1"/>
      <c r="C4" s="1"/>
      <c r="D4" s="1"/>
      <c r="E4" s="1"/>
      <c r="F4" s="1"/>
      <c r="G4" s="2"/>
    </row>
    <row r="5" spans="1:7" x14ac:dyDescent="0.25">
      <c r="A5" s="108" t="s">
        <v>19</v>
      </c>
      <c r="B5" s="109"/>
      <c r="C5" s="110"/>
      <c r="D5" s="11" t="s">
        <v>20</v>
      </c>
      <c r="E5" s="12" t="s">
        <v>111</v>
      </c>
      <c r="F5" s="12" t="s">
        <v>57</v>
      </c>
      <c r="G5" s="12" t="s">
        <v>112</v>
      </c>
    </row>
    <row r="6" spans="1:7" x14ac:dyDescent="0.25">
      <c r="A6" s="105" t="s">
        <v>83</v>
      </c>
      <c r="B6" s="106"/>
      <c r="C6" s="107"/>
      <c r="D6" s="16" t="s">
        <v>84</v>
      </c>
      <c r="E6" s="36">
        <f>E7+E12+E15</f>
        <v>749077</v>
      </c>
      <c r="F6" s="36">
        <f>F7+F12+F15</f>
        <v>-2877.9299999999985</v>
      </c>
      <c r="G6" s="36">
        <f>G7+G12+G15</f>
        <v>746199.07000000007</v>
      </c>
    </row>
    <row r="7" spans="1:7" x14ac:dyDescent="0.25">
      <c r="A7" s="105" t="s">
        <v>85</v>
      </c>
      <c r="B7" s="106"/>
      <c r="C7" s="107"/>
      <c r="D7" s="16" t="s">
        <v>86</v>
      </c>
      <c r="E7" s="36">
        <v>107749</v>
      </c>
      <c r="F7" s="36">
        <v>-4569.92</v>
      </c>
      <c r="G7" s="36">
        <v>103179.08</v>
      </c>
    </row>
    <row r="8" spans="1:7" ht="25.5" x14ac:dyDescent="0.25">
      <c r="A8" s="111" t="s">
        <v>87</v>
      </c>
      <c r="B8" s="112"/>
      <c r="C8" s="113"/>
      <c r="D8" s="17" t="s">
        <v>88</v>
      </c>
      <c r="E8" s="33">
        <v>107749</v>
      </c>
      <c r="F8" s="36">
        <v>-4569.92</v>
      </c>
      <c r="G8" s="33">
        <v>103179.08</v>
      </c>
    </row>
    <row r="9" spans="1:7" x14ac:dyDescent="0.25">
      <c r="A9" s="114">
        <v>3</v>
      </c>
      <c r="B9" s="115"/>
      <c r="C9" s="116"/>
      <c r="D9" s="15" t="s">
        <v>10</v>
      </c>
      <c r="E9" s="33">
        <v>107749</v>
      </c>
      <c r="F9" s="33">
        <v>-4569.92</v>
      </c>
      <c r="G9" s="33">
        <v>103179.08</v>
      </c>
    </row>
    <row r="10" spans="1:7" x14ac:dyDescent="0.25">
      <c r="A10" s="117">
        <v>31</v>
      </c>
      <c r="B10" s="118"/>
      <c r="C10" s="119"/>
      <c r="D10" s="15" t="s">
        <v>11</v>
      </c>
      <c r="E10" s="3"/>
      <c r="F10" s="3"/>
      <c r="G10" s="3"/>
    </row>
    <row r="11" spans="1:7" x14ac:dyDescent="0.25">
      <c r="A11" s="117">
        <v>32</v>
      </c>
      <c r="B11" s="118"/>
      <c r="C11" s="119"/>
      <c r="D11" s="15" t="s">
        <v>21</v>
      </c>
      <c r="E11" s="33">
        <v>107749</v>
      </c>
      <c r="F11" s="33">
        <v>-4569.8999999999996</v>
      </c>
      <c r="G11" s="33">
        <v>103179.08</v>
      </c>
    </row>
    <row r="12" spans="1:7" ht="41.25" customHeight="1" x14ac:dyDescent="0.25">
      <c r="A12" s="120" t="s">
        <v>124</v>
      </c>
      <c r="B12" s="121"/>
      <c r="C12" s="122"/>
      <c r="D12" s="75" t="s">
        <v>125</v>
      </c>
      <c r="E12" s="33"/>
      <c r="F12" s="36">
        <v>17499.990000000002</v>
      </c>
      <c r="G12" s="36">
        <v>17499.990000000002</v>
      </c>
    </row>
    <row r="13" spans="1:7" ht="34.5" customHeight="1" x14ac:dyDescent="0.25">
      <c r="A13" s="117">
        <v>4</v>
      </c>
      <c r="B13" s="123"/>
      <c r="C13" s="124"/>
      <c r="D13" s="77" t="s">
        <v>12</v>
      </c>
      <c r="E13" s="33"/>
      <c r="F13" s="33">
        <v>17499.990000000002</v>
      </c>
      <c r="G13" s="33">
        <v>17499.990000000002</v>
      </c>
    </row>
    <row r="14" spans="1:7" ht="34.5" customHeight="1" x14ac:dyDescent="0.25">
      <c r="A14" s="78">
        <v>45</v>
      </c>
      <c r="B14" s="79"/>
      <c r="C14" s="80"/>
      <c r="D14" s="77" t="s">
        <v>126</v>
      </c>
      <c r="E14" s="33"/>
      <c r="F14" s="33">
        <v>17499.990000000002</v>
      </c>
      <c r="G14" s="33">
        <v>17499.990000000002</v>
      </c>
    </row>
    <row r="15" spans="1:7" ht="14.25" customHeight="1" x14ac:dyDescent="0.25">
      <c r="A15" s="105" t="s">
        <v>89</v>
      </c>
      <c r="B15" s="106"/>
      <c r="C15" s="107"/>
      <c r="D15" s="16" t="s">
        <v>90</v>
      </c>
      <c r="E15" s="36">
        <v>641328</v>
      </c>
      <c r="F15" s="36">
        <v>-15808</v>
      </c>
      <c r="G15" s="36">
        <v>625520</v>
      </c>
    </row>
    <row r="16" spans="1:7" ht="15" customHeight="1" x14ac:dyDescent="0.25">
      <c r="A16" s="111" t="s">
        <v>91</v>
      </c>
      <c r="B16" s="112"/>
      <c r="C16" s="113"/>
      <c r="D16" s="17" t="s">
        <v>92</v>
      </c>
      <c r="E16" s="33">
        <v>641328</v>
      </c>
      <c r="F16" s="33">
        <v>-15808</v>
      </c>
      <c r="G16" s="33">
        <v>625520</v>
      </c>
    </row>
    <row r="17" spans="1:7" x14ac:dyDescent="0.25">
      <c r="A17" s="114">
        <v>3</v>
      </c>
      <c r="B17" s="115"/>
      <c r="C17" s="116"/>
      <c r="D17" s="15" t="s">
        <v>10</v>
      </c>
      <c r="E17" s="33">
        <v>641328</v>
      </c>
      <c r="F17" s="33">
        <v>-15808</v>
      </c>
      <c r="G17" s="33">
        <v>625520</v>
      </c>
    </row>
    <row r="18" spans="1:7" x14ac:dyDescent="0.25">
      <c r="A18" s="117">
        <v>31</v>
      </c>
      <c r="B18" s="118"/>
      <c r="C18" s="119"/>
      <c r="D18" s="15" t="s">
        <v>11</v>
      </c>
      <c r="E18" s="33">
        <v>639000</v>
      </c>
      <c r="F18" s="33">
        <v>-16000</v>
      </c>
      <c r="G18" s="33">
        <v>623000</v>
      </c>
    </row>
    <row r="19" spans="1:7" x14ac:dyDescent="0.25">
      <c r="A19" s="29">
        <v>32</v>
      </c>
      <c r="B19" s="30"/>
      <c r="C19" s="31"/>
      <c r="D19" s="28" t="s">
        <v>21</v>
      </c>
      <c r="E19" s="33">
        <v>2328</v>
      </c>
      <c r="F19" s="33">
        <v>192</v>
      </c>
      <c r="G19" s="33">
        <v>2520</v>
      </c>
    </row>
    <row r="20" spans="1:7" ht="37.5" customHeight="1" x14ac:dyDescent="0.25">
      <c r="A20" s="105" t="s">
        <v>93</v>
      </c>
      <c r="B20" s="106"/>
      <c r="C20" s="107"/>
      <c r="D20" s="40" t="s">
        <v>94</v>
      </c>
      <c r="E20" s="36">
        <v>6531</v>
      </c>
      <c r="F20" s="36">
        <v>10463.219999999999</v>
      </c>
      <c r="G20" s="36">
        <v>16994.22</v>
      </c>
    </row>
    <row r="21" spans="1:7" ht="37.5" customHeight="1" x14ac:dyDescent="0.25">
      <c r="A21" s="105" t="s">
        <v>127</v>
      </c>
      <c r="B21" s="125"/>
      <c r="C21" s="126"/>
      <c r="D21" s="40" t="s">
        <v>128</v>
      </c>
      <c r="E21" s="36">
        <v>0</v>
      </c>
      <c r="F21" s="36">
        <v>1600</v>
      </c>
      <c r="G21" s="36">
        <v>1600</v>
      </c>
    </row>
    <row r="22" spans="1:7" ht="28.5" customHeight="1" x14ac:dyDescent="0.25">
      <c r="A22" s="114" t="s">
        <v>129</v>
      </c>
      <c r="B22" s="127"/>
      <c r="C22" s="128"/>
      <c r="D22" s="77" t="s">
        <v>130</v>
      </c>
      <c r="E22" s="33">
        <v>0</v>
      </c>
      <c r="F22" s="33">
        <v>1600</v>
      </c>
      <c r="G22" s="33">
        <v>1600</v>
      </c>
    </row>
    <row r="23" spans="1:7" ht="25.5" customHeight="1" x14ac:dyDescent="0.25">
      <c r="A23" s="114">
        <v>3</v>
      </c>
      <c r="B23" s="127"/>
      <c r="C23" s="128"/>
      <c r="D23" s="77" t="s">
        <v>10</v>
      </c>
      <c r="E23" s="33">
        <v>0</v>
      </c>
      <c r="F23" s="33">
        <v>1600</v>
      </c>
      <c r="G23" s="33">
        <v>1600</v>
      </c>
    </row>
    <row r="24" spans="1:7" ht="24.75" customHeight="1" x14ac:dyDescent="0.25">
      <c r="A24" s="114">
        <v>32</v>
      </c>
      <c r="B24" s="125"/>
      <c r="C24" s="126"/>
      <c r="D24" s="77" t="s">
        <v>21</v>
      </c>
      <c r="E24" s="33">
        <v>0</v>
      </c>
      <c r="F24" s="33">
        <v>1600</v>
      </c>
      <c r="G24" s="33">
        <v>1600</v>
      </c>
    </row>
    <row r="25" spans="1:7" ht="24.75" customHeight="1" x14ac:dyDescent="0.25">
      <c r="A25" s="105" t="s">
        <v>131</v>
      </c>
      <c r="B25" s="129"/>
      <c r="C25" s="130"/>
      <c r="D25" s="75" t="s">
        <v>132</v>
      </c>
      <c r="E25" s="36">
        <v>0</v>
      </c>
      <c r="F25" s="36">
        <v>360</v>
      </c>
      <c r="G25" s="36">
        <v>360</v>
      </c>
    </row>
    <row r="26" spans="1:7" ht="24.75" customHeight="1" x14ac:dyDescent="0.25">
      <c r="A26" s="114" t="s">
        <v>129</v>
      </c>
      <c r="B26" s="127"/>
      <c r="C26" s="128"/>
      <c r="D26" s="77" t="s">
        <v>130</v>
      </c>
      <c r="E26" s="33">
        <v>0</v>
      </c>
      <c r="F26" s="33">
        <v>360</v>
      </c>
      <c r="G26" s="33">
        <v>360</v>
      </c>
    </row>
    <row r="27" spans="1:7" ht="24.75" customHeight="1" x14ac:dyDescent="0.25">
      <c r="A27" s="114">
        <v>3</v>
      </c>
      <c r="B27" s="125"/>
      <c r="C27" s="126"/>
      <c r="D27" s="77" t="s">
        <v>10</v>
      </c>
      <c r="E27" s="33">
        <v>0</v>
      </c>
      <c r="F27" s="33">
        <v>360</v>
      </c>
      <c r="G27" s="33">
        <v>360</v>
      </c>
    </row>
    <row r="28" spans="1:7" ht="24.75" customHeight="1" x14ac:dyDescent="0.25">
      <c r="A28" s="76">
        <v>32</v>
      </c>
      <c r="B28" s="83"/>
      <c r="C28" s="84"/>
      <c r="D28" s="77" t="s">
        <v>21</v>
      </c>
      <c r="E28" s="33">
        <v>0</v>
      </c>
      <c r="F28" s="33">
        <v>360</v>
      </c>
      <c r="G28" s="33">
        <v>360</v>
      </c>
    </row>
    <row r="29" spans="1:7" ht="24.75" customHeight="1" x14ac:dyDescent="0.25">
      <c r="A29" s="105" t="s">
        <v>133</v>
      </c>
      <c r="B29" s="129"/>
      <c r="C29" s="130"/>
      <c r="D29" s="75" t="s">
        <v>134</v>
      </c>
      <c r="E29" s="36">
        <v>0</v>
      </c>
      <c r="F29" s="36">
        <v>81</v>
      </c>
      <c r="G29" s="36">
        <v>81</v>
      </c>
    </row>
    <row r="30" spans="1:7" ht="24.75" customHeight="1" x14ac:dyDescent="0.25">
      <c r="A30" s="114">
        <v>3</v>
      </c>
      <c r="B30" s="127"/>
      <c r="C30" s="128"/>
      <c r="D30" s="77" t="s">
        <v>10</v>
      </c>
      <c r="E30" s="33">
        <v>0</v>
      </c>
      <c r="F30" s="33">
        <v>81</v>
      </c>
      <c r="G30" s="33">
        <v>81</v>
      </c>
    </row>
    <row r="31" spans="1:7" ht="24.75" customHeight="1" x14ac:dyDescent="0.25">
      <c r="A31" s="131">
        <v>38</v>
      </c>
      <c r="B31" s="131"/>
      <c r="C31" s="131"/>
      <c r="D31" s="77" t="s">
        <v>99</v>
      </c>
      <c r="E31" s="33">
        <v>0</v>
      </c>
      <c r="F31" s="33">
        <v>81</v>
      </c>
      <c r="G31" s="33">
        <v>81</v>
      </c>
    </row>
    <row r="32" spans="1:7" ht="25.5" x14ac:dyDescent="0.25">
      <c r="A32" s="105" t="s">
        <v>95</v>
      </c>
      <c r="B32" s="106"/>
      <c r="C32" s="107"/>
      <c r="D32" s="32" t="s">
        <v>96</v>
      </c>
      <c r="E32" s="36">
        <f>E33+E38+E45+E50+E55</f>
        <v>6531</v>
      </c>
      <c r="F32" s="36">
        <f>F33+F38+F45+F50+F55</f>
        <v>8422.2199999999993</v>
      </c>
      <c r="G32" s="36">
        <f>G33+G38+G45+G50+G55</f>
        <v>14953.22</v>
      </c>
    </row>
    <row r="33" spans="1:7" x14ac:dyDescent="0.25">
      <c r="A33" s="37" t="s">
        <v>97</v>
      </c>
      <c r="B33" s="38"/>
      <c r="C33" s="39"/>
      <c r="D33" s="28" t="s">
        <v>98</v>
      </c>
      <c r="E33" s="36">
        <v>3900</v>
      </c>
      <c r="F33" s="36">
        <v>-1000</v>
      </c>
      <c r="G33" s="36">
        <v>2900</v>
      </c>
    </row>
    <row r="34" spans="1:7" x14ac:dyDescent="0.25">
      <c r="A34" s="37">
        <v>3</v>
      </c>
      <c r="B34" s="38"/>
      <c r="C34" s="39"/>
      <c r="D34" s="28" t="s">
        <v>10</v>
      </c>
      <c r="E34" s="33">
        <v>0</v>
      </c>
      <c r="F34" s="33">
        <v>0</v>
      </c>
      <c r="G34" s="33">
        <v>0</v>
      </c>
    </row>
    <row r="35" spans="1:7" x14ac:dyDescent="0.25">
      <c r="A35" s="37">
        <v>32</v>
      </c>
      <c r="B35" s="38"/>
      <c r="C35" s="39"/>
      <c r="D35" s="28" t="s">
        <v>21</v>
      </c>
      <c r="E35" s="33">
        <v>0</v>
      </c>
      <c r="F35" s="33">
        <v>0</v>
      </c>
      <c r="G35" s="33">
        <v>0</v>
      </c>
    </row>
    <row r="36" spans="1:7" x14ac:dyDescent="0.25">
      <c r="A36" s="37">
        <v>38</v>
      </c>
      <c r="B36" s="38"/>
      <c r="C36" s="39"/>
      <c r="D36" s="28" t="s">
        <v>99</v>
      </c>
      <c r="E36" s="33">
        <v>0</v>
      </c>
      <c r="F36" s="33">
        <v>0</v>
      </c>
      <c r="G36" s="33">
        <v>0</v>
      </c>
    </row>
    <row r="37" spans="1:7" ht="25.5" x14ac:dyDescent="0.25">
      <c r="A37" s="37">
        <v>4</v>
      </c>
      <c r="B37" s="38"/>
      <c r="C37" s="39"/>
      <c r="D37" s="28" t="s">
        <v>12</v>
      </c>
      <c r="E37" s="33">
        <v>3900</v>
      </c>
      <c r="F37" s="33">
        <v>-1000</v>
      </c>
      <c r="G37" s="33">
        <v>2900</v>
      </c>
    </row>
    <row r="38" spans="1:7" x14ac:dyDescent="0.25">
      <c r="A38" s="37" t="s">
        <v>100</v>
      </c>
      <c r="B38" s="38"/>
      <c r="C38" s="39"/>
      <c r="D38" s="28" t="s">
        <v>101</v>
      </c>
      <c r="E38" s="36">
        <v>0</v>
      </c>
      <c r="F38" s="36">
        <v>10342.219999999999</v>
      </c>
      <c r="G38" s="36">
        <v>10342.219999999999</v>
      </c>
    </row>
    <row r="39" spans="1:7" x14ac:dyDescent="0.25">
      <c r="A39" s="37">
        <v>3</v>
      </c>
      <c r="B39" s="38"/>
      <c r="C39" s="39"/>
      <c r="D39" s="28" t="s">
        <v>10</v>
      </c>
      <c r="E39" s="33">
        <v>0</v>
      </c>
      <c r="F39" s="33">
        <v>3652.32</v>
      </c>
      <c r="G39" s="33">
        <v>3652.32</v>
      </c>
    </row>
    <row r="40" spans="1:7" x14ac:dyDescent="0.25">
      <c r="A40" s="37">
        <v>31</v>
      </c>
      <c r="B40" s="38"/>
      <c r="C40" s="39"/>
      <c r="D40" s="77" t="s">
        <v>11</v>
      </c>
      <c r="E40" s="33"/>
      <c r="F40" s="33">
        <v>1000</v>
      </c>
      <c r="G40" s="33">
        <v>1000</v>
      </c>
    </row>
    <row r="41" spans="1:7" x14ac:dyDescent="0.25">
      <c r="A41" s="37">
        <v>32</v>
      </c>
      <c r="B41" s="38"/>
      <c r="C41" s="39"/>
      <c r="D41" s="28" t="s">
        <v>21</v>
      </c>
      <c r="E41" s="33">
        <v>0</v>
      </c>
      <c r="F41" s="33">
        <v>2652.32</v>
      </c>
      <c r="G41" s="33">
        <v>2652.32</v>
      </c>
    </row>
    <row r="42" spans="1:7" x14ac:dyDescent="0.25">
      <c r="A42" s="37">
        <v>38</v>
      </c>
      <c r="B42" s="38"/>
      <c r="C42" s="39"/>
      <c r="D42" s="28" t="s">
        <v>99</v>
      </c>
      <c r="E42" s="33">
        <v>0</v>
      </c>
      <c r="F42" s="33">
        <v>0</v>
      </c>
      <c r="G42" s="33">
        <v>0</v>
      </c>
    </row>
    <row r="43" spans="1:7" ht="25.5" x14ac:dyDescent="0.25">
      <c r="A43" s="37">
        <v>4</v>
      </c>
      <c r="B43" s="38"/>
      <c r="C43" s="39"/>
      <c r="D43" s="28" t="s">
        <v>12</v>
      </c>
      <c r="E43" s="33">
        <v>0</v>
      </c>
      <c r="F43" s="33">
        <v>6689.9</v>
      </c>
      <c r="G43" s="33">
        <v>6689.9</v>
      </c>
    </row>
    <row r="44" spans="1:7" ht="25.5" x14ac:dyDescent="0.25">
      <c r="A44" s="37">
        <v>42</v>
      </c>
      <c r="B44" s="38"/>
      <c r="C44" s="39"/>
      <c r="D44" s="28" t="s">
        <v>29</v>
      </c>
      <c r="E44" s="33">
        <v>0</v>
      </c>
      <c r="F44" s="33">
        <v>6689.9</v>
      </c>
      <c r="G44" s="33">
        <v>6689.9</v>
      </c>
    </row>
    <row r="45" spans="1:7" x14ac:dyDescent="0.25">
      <c r="A45" s="37" t="s">
        <v>91</v>
      </c>
      <c r="B45" s="38"/>
      <c r="C45" s="39"/>
      <c r="D45" s="28" t="s">
        <v>92</v>
      </c>
      <c r="E45" s="36">
        <v>100</v>
      </c>
      <c r="F45" s="36">
        <v>0</v>
      </c>
      <c r="G45" s="36">
        <v>100</v>
      </c>
    </row>
    <row r="46" spans="1:7" x14ac:dyDescent="0.25">
      <c r="A46" s="37">
        <v>3</v>
      </c>
      <c r="B46" s="38"/>
      <c r="C46" s="39"/>
      <c r="D46" s="28" t="s">
        <v>10</v>
      </c>
      <c r="E46" s="33">
        <v>100</v>
      </c>
      <c r="F46" s="33">
        <v>0</v>
      </c>
      <c r="G46" s="33">
        <v>100</v>
      </c>
    </row>
    <row r="47" spans="1:7" x14ac:dyDescent="0.25">
      <c r="A47" s="37">
        <v>32</v>
      </c>
      <c r="B47" s="38"/>
      <c r="C47" s="39"/>
      <c r="D47" s="28" t="s">
        <v>21</v>
      </c>
      <c r="E47" s="33">
        <v>100</v>
      </c>
      <c r="F47" s="33">
        <v>0</v>
      </c>
      <c r="G47" s="33">
        <v>100</v>
      </c>
    </row>
    <row r="48" spans="1:7" ht="25.5" x14ac:dyDescent="0.25">
      <c r="A48" s="37">
        <v>4</v>
      </c>
      <c r="B48" s="38"/>
      <c r="C48" s="39"/>
      <c r="D48" s="28" t="s">
        <v>12</v>
      </c>
      <c r="E48" s="33">
        <v>0</v>
      </c>
      <c r="F48" s="33">
        <v>0</v>
      </c>
      <c r="G48" s="33">
        <v>0</v>
      </c>
    </row>
    <row r="49" spans="1:7" ht="25.5" x14ac:dyDescent="0.25">
      <c r="A49" s="37">
        <v>42</v>
      </c>
      <c r="B49" s="38"/>
      <c r="C49" s="39"/>
      <c r="D49" s="28" t="s">
        <v>29</v>
      </c>
      <c r="E49" s="33">
        <v>0</v>
      </c>
      <c r="F49" s="33">
        <v>0</v>
      </c>
      <c r="G49" s="33">
        <v>0</v>
      </c>
    </row>
    <row r="50" spans="1:7" x14ac:dyDescent="0.25">
      <c r="A50" s="37" t="s">
        <v>102</v>
      </c>
      <c r="B50" s="38"/>
      <c r="C50" s="39"/>
      <c r="D50" s="28" t="s">
        <v>103</v>
      </c>
      <c r="E50" s="36">
        <v>1031</v>
      </c>
      <c r="F50" s="36">
        <v>0</v>
      </c>
      <c r="G50" s="36">
        <v>1031</v>
      </c>
    </row>
    <row r="51" spans="1:7" x14ac:dyDescent="0.25">
      <c r="A51" s="37">
        <v>3</v>
      </c>
      <c r="B51" s="38"/>
      <c r="C51" s="39"/>
      <c r="D51" s="28" t="s">
        <v>10</v>
      </c>
      <c r="E51" s="33">
        <v>1031</v>
      </c>
      <c r="F51" s="33">
        <v>0</v>
      </c>
      <c r="G51" s="33">
        <v>1031</v>
      </c>
    </row>
    <row r="52" spans="1:7" x14ac:dyDescent="0.25">
      <c r="A52" s="37">
        <v>32</v>
      </c>
      <c r="B52" s="38"/>
      <c r="C52" s="39"/>
      <c r="D52" s="28" t="s">
        <v>21</v>
      </c>
      <c r="E52" s="33">
        <v>1031</v>
      </c>
      <c r="F52" s="33">
        <v>0</v>
      </c>
      <c r="G52" s="33">
        <v>1031</v>
      </c>
    </row>
    <row r="53" spans="1:7" ht="25.5" x14ac:dyDescent="0.25">
      <c r="A53" s="37">
        <v>4</v>
      </c>
      <c r="B53" s="38"/>
      <c r="C53" s="39"/>
      <c r="D53" s="28" t="s">
        <v>12</v>
      </c>
      <c r="E53" s="33">
        <v>0</v>
      </c>
      <c r="F53" s="33">
        <v>0</v>
      </c>
      <c r="G53" s="33">
        <v>0</v>
      </c>
    </row>
    <row r="54" spans="1:7" ht="25.5" x14ac:dyDescent="0.25">
      <c r="A54" s="37">
        <v>42</v>
      </c>
      <c r="B54" s="38"/>
      <c r="C54" s="39"/>
      <c r="D54" s="28" t="s">
        <v>29</v>
      </c>
      <c r="E54" s="33">
        <v>0</v>
      </c>
      <c r="F54" s="33">
        <v>0</v>
      </c>
      <c r="G54" s="33">
        <v>0</v>
      </c>
    </row>
    <row r="55" spans="1:7" x14ac:dyDescent="0.25">
      <c r="A55" s="37" t="s">
        <v>104</v>
      </c>
      <c r="B55" s="38"/>
      <c r="C55" s="39"/>
      <c r="D55" s="28" t="s">
        <v>105</v>
      </c>
      <c r="E55" s="36">
        <v>1500</v>
      </c>
      <c r="F55" s="36">
        <v>-920</v>
      </c>
      <c r="G55" s="36">
        <v>580</v>
      </c>
    </row>
    <row r="56" spans="1:7" x14ac:dyDescent="0.25">
      <c r="A56" s="37">
        <v>3</v>
      </c>
      <c r="B56" s="38"/>
      <c r="C56" s="39"/>
      <c r="D56" s="28" t="s">
        <v>10</v>
      </c>
      <c r="E56" s="33">
        <v>1500</v>
      </c>
      <c r="F56" s="33">
        <v>-920</v>
      </c>
      <c r="G56" s="33">
        <v>580</v>
      </c>
    </row>
    <row r="57" spans="1:7" x14ac:dyDescent="0.25">
      <c r="A57" s="117">
        <v>32</v>
      </c>
      <c r="B57" s="118"/>
      <c r="C57" s="119"/>
      <c r="D57" s="15" t="s">
        <v>21</v>
      </c>
      <c r="E57" s="33">
        <v>1500</v>
      </c>
      <c r="F57" s="33">
        <v>-920</v>
      </c>
      <c r="G57" s="33">
        <v>580</v>
      </c>
    </row>
  </sheetData>
  <mergeCells count="28">
    <mergeCell ref="A32:C32"/>
    <mergeCell ref="A57:C57"/>
    <mergeCell ref="A15:C15"/>
    <mergeCell ref="A16:C16"/>
    <mergeCell ref="A17:C17"/>
    <mergeCell ref="A20:C20"/>
    <mergeCell ref="A21:C21"/>
    <mergeCell ref="A22:C22"/>
    <mergeCell ref="A23:C23"/>
    <mergeCell ref="A24:C24"/>
    <mergeCell ref="A25:C25"/>
    <mergeCell ref="A26:C26"/>
    <mergeCell ref="A27:C27"/>
    <mergeCell ref="A29:C29"/>
    <mergeCell ref="A30:C30"/>
    <mergeCell ref="A31:C31"/>
    <mergeCell ref="A8:C8"/>
    <mergeCell ref="A9:C9"/>
    <mergeCell ref="A11:C11"/>
    <mergeCell ref="A10:C10"/>
    <mergeCell ref="A18:C18"/>
    <mergeCell ref="A12:C12"/>
    <mergeCell ref="A13:C13"/>
    <mergeCell ref="A6:C6"/>
    <mergeCell ref="A7:C7"/>
    <mergeCell ref="A1:G1"/>
    <mergeCell ref="A3:G3"/>
    <mergeCell ref="A5:C5"/>
  </mergeCells>
  <pageMargins left="0.7" right="0.7" top="0.75" bottom="0.75" header="0.3" footer="0.3"/>
  <pageSetup paperSize="9" scale="67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2026-09-18T09:42:43Z</cp:lastPrinted>
  <dcterms:created xsi:type="dcterms:W3CDTF">2022-08-12T12:51:27Z</dcterms:created>
  <dcterms:modified xsi:type="dcterms:W3CDTF">2026-09-22T07:26:34Z</dcterms:modified>
</cp:coreProperties>
</file>